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601" firstSheet="70" activeTab="81"/>
  </bookViews>
  <sheets>
    <sheet name="5.28" sheetId="1" r:id="rId1"/>
    <sheet name="5.29" sheetId="2" r:id="rId2"/>
    <sheet name="5.30" sheetId="3" r:id="rId3"/>
    <sheet name="6.1" sheetId="4" r:id="rId4"/>
    <sheet name="6.2" sheetId="5" r:id="rId5"/>
    <sheet name="6.5" sheetId="6" r:id="rId6"/>
    <sheet name="6.6" sheetId="7" r:id="rId7"/>
    <sheet name="6.7" sheetId="8" r:id="rId8"/>
    <sheet name="6.8" sheetId="9" r:id="rId9"/>
    <sheet name="6.9" sheetId="10" r:id="rId10"/>
    <sheet name="6.12" sheetId="11" r:id="rId11"/>
    <sheet name="6.13" sheetId="12" r:id="rId12"/>
    <sheet name="6.14" sheetId="13" r:id="rId13"/>
    <sheet name="6.15" sheetId="14" r:id="rId14"/>
    <sheet name="6.16" sheetId="15" r:id="rId15"/>
    <sheet name="6.18" sheetId="16" r:id="rId16"/>
    <sheet name="6.19" sheetId="17" r:id="rId17"/>
    <sheet name="6.20" sheetId="18" r:id="rId18"/>
    <sheet name="6.21" sheetId="19" r:id="rId19"/>
    <sheet name="6.25" sheetId="20" r:id="rId20"/>
    <sheet name="6.26" sheetId="21" r:id="rId21"/>
    <sheet name="6.27" sheetId="22" r:id="rId22"/>
    <sheet name="6.28" sheetId="23" r:id="rId23"/>
    <sheet name="6.30" sheetId="24" r:id="rId24"/>
    <sheet name="7.02" sheetId="25" r:id="rId25"/>
    <sheet name="7.03" sheetId="26" r:id="rId26"/>
    <sheet name="7.04" sheetId="27" r:id="rId27"/>
    <sheet name="7.05" sheetId="28" r:id="rId28"/>
    <sheet name="7.06" sheetId="29" r:id="rId29"/>
    <sheet name="7.07" sheetId="30" r:id="rId30"/>
    <sheet name="7.10" sheetId="31" r:id="rId31"/>
    <sheet name="7.11" sheetId="32" r:id="rId32"/>
    <sheet name="7.12" sheetId="33" r:id="rId33"/>
    <sheet name="7.13" sheetId="34" r:id="rId34"/>
    <sheet name="7.14" sheetId="35" r:id="rId35"/>
    <sheet name="7.17" sheetId="36" r:id="rId36"/>
    <sheet name="7.18" sheetId="37" r:id="rId37"/>
    <sheet name="7.19" sheetId="38" r:id="rId38"/>
    <sheet name="7.20" sheetId="39" r:id="rId39"/>
    <sheet name="7.21" sheetId="40" r:id="rId40"/>
    <sheet name="7.24" sheetId="41" r:id="rId41"/>
    <sheet name="7.25" sheetId="42" r:id="rId42"/>
    <sheet name="7.26" sheetId="43" r:id="rId43"/>
    <sheet name="7.27" sheetId="44" r:id="rId44"/>
    <sheet name="7.28" sheetId="45" r:id="rId45"/>
    <sheet name="7.31" sheetId="46" r:id="rId46"/>
    <sheet name="8.1" sheetId="47" r:id="rId47"/>
    <sheet name="8.2" sheetId="48" r:id="rId48"/>
    <sheet name="8.3" sheetId="49" r:id="rId49"/>
    <sheet name="8.4" sheetId="50" r:id="rId50"/>
    <sheet name="8.7" sheetId="51" r:id="rId51"/>
    <sheet name="8.8" sheetId="52" r:id="rId52"/>
    <sheet name="8.9" sheetId="53" r:id="rId53"/>
    <sheet name="8.10" sheetId="54" r:id="rId54"/>
    <sheet name="8.11" sheetId="55" r:id="rId55"/>
    <sheet name="8.14" sheetId="56" r:id="rId56"/>
    <sheet name="8.15" sheetId="57" r:id="rId57"/>
    <sheet name="8.16" sheetId="58" r:id="rId58"/>
    <sheet name="8.17" sheetId="59" r:id="rId59"/>
    <sheet name="8.18" sheetId="60" r:id="rId60"/>
    <sheet name="8.21" sheetId="61" r:id="rId61"/>
    <sheet name="8.22" sheetId="62" r:id="rId62"/>
    <sheet name="8.23" sheetId="63" r:id="rId63"/>
    <sheet name="8.24" sheetId="64" r:id="rId64"/>
    <sheet name="8.25" sheetId="65" r:id="rId65"/>
    <sheet name="8.28" sheetId="66" r:id="rId66"/>
    <sheet name="8.29" sheetId="67" r:id="rId67"/>
    <sheet name="8.30" sheetId="68" r:id="rId68"/>
    <sheet name="9.1" sheetId="69" r:id="rId69"/>
    <sheet name="9.4" sheetId="70" r:id="rId70"/>
    <sheet name="9.6" sheetId="71" r:id="rId71"/>
    <sheet name="9.7" sheetId="72" r:id="rId72"/>
    <sheet name="9.8" sheetId="73" r:id="rId73"/>
    <sheet name="9.11" sheetId="74" r:id="rId74"/>
    <sheet name="9.12" sheetId="75" r:id="rId75"/>
    <sheet name="9.13" sheetId="76" r:id="rId76"/>
    <sheet name="9.14" sheetId="77" r:id="rId77"/>
    <sheet name="9.15" sheetId="78" r:id="rId78"/>
    <sheet name="9.18" sheetId="79" r:id="rId79"/>
    <sheet name="9.19" sheetId="80" r:id="rId80"/>
    <sheet name="9.22" sheetId="81" r:id="rId81"/>
    <sheet name="Sheet1" sheetId="82" r:id="rId82"/>
  </sheets>
  <definedNames/>
  <calcPr fullCalcOnLoad="1" fullPrecision="0"/>
</workbook>
</file>

<file path=xl/sharedStrings.xml><?xml version="1.0" encoding="utf-8"?>
<sst xmlns="http://schemas.openxmlformats.org/spreadsheetml/2006/main" count="2974" uniqueCount="122">
  <si>
    <t xml:space="preserve"> 粮油全品种收购进度报表（夏粮）</t>
  </si>
  <si>
    <t>填报单位：淮南市粮食和物资储备局</t>
  </si>
  <si>
    <t>截至 2023年 5 月 28 日</t>
  </si>
  <si>
    <t>单位：吨</t>
  </si>
  <si>
    <t>小麦合计</t>
  </si>
  <si>
    <t>早籼稻合计</t>
  </si>
  <si>
    <t>油菜籽合计</t>
  </si>
  <si>
    <t>市
县</t>
  </si>
  <si>
    <t>全社会
累计
收购</t>
  </si>
  <si>
    <t>本
期</t>
  </si>
  <si>
    <t>国有粮食
企业收购</t>
  </si>
  <si>
    <t>最低价收购</t>
  </si>
  <si>
    <t>价格（元/百斤）</t>
  </si>
  <si>
    <t>淮南市合计</t>
  </si>
  <si>
    <t>市区</t>
  </si>
  <si>
    <t>小麦</t>
  </si>
  <si>
    <t>早籼稻</t>
  </si>
  <si>
    <t>油菜籽</t>
  </si>
  <si>
    <t>寿县</t>
  </si>
  <si>
    <t>凤台</t>
  </si>
  <si>
    <t>最低</t>
  </si>
  <si>
    <t>最高</t>
  </si>
  <si>
    <t>毛集实验区</t>
  </si>
  <si>
    <t>122-127</t>
  </si>
  <si>
    <t xml:space="preserve">注：    </t>
  </si>
  <si>
    <t>收购进度仅统计从生产者收购的当年新产粮食数量，不含今年收购的去年产粮食；</t>
  </si>
  <si>
    <t>截至 2023年 5 月 29 日</t>
  </si>
  <si>
    <t>122-128</t>
  </si>
  <si>
    <t>截至 2023年 5 月 30 日</t>
  </si>
  <si>
    <t>截至 2023年 6 月 1 日</t>
  </si>
  <si>
    <t>122-129</t>
  </si>
  <si>
    <t>截至 2023年 6 月 2 日</t>
  </si>
  <si>
    <t>123-129</t>
  </si>
  <si>
    <t>截至 2023年 6 月 5 日</t>
  </si>
  <si>
    <t>125-131</t>
  </si>
  <si>
    <t>截至 2023年 6 月 6 日</t>
  </si>
  <si>
    <t>截至 2023年 6 月 7 日</t>
  </si>
  <si>
    <t>125-133</t>
  </si>
  <si>
    <t>截至 2023年 6 月 8日</t>
  </si>
  <si>
    <t>131-138</t>
  </si>
  <si>
    <t>截至 2023年 6 月 9日</t>
  </si>
  <si>
    <t>128-136</t>
  </si>
  <si>
    <t>截至2023年6月12日</t>
  </si>
  <si>
    <t>130-136</t>
  </si>
  <si>
    <t>截至2023年6月13日</t>
  </si>
  <si>
    <t>截至2023年6月14日</t>
  </si>
  <si>
    <t>淮南直属库</t>
  </si>
  <si>
    <t>截至2023年6月15日</t>
  </si>
  <si>
    <t>中储粮淮南直属库</t>
  </si>
  <si>
    <t>截至2023年6月16日</t>
  </si>
  <si>
    <t>截至2023年6月18日</t>
  </si>
  <si>
    <t>截至2023年6月19日</t>
  </si>
  <si>
    <t>截至2023年6月20日</t>
  </si>
  <si>
    <t>截至2023年6月21日</t>
  </si>
  <si>
    <t>截至2023年6月25日</t>
  </si>
  <si>
    <t>截至2023年6月26日</t>
  </si>
  <si>
    <t>130-137</t>
  </si>
  <si>
    <t>截至2023年6月29日</t>
  </si>
  <si>
    <t>130-138</t>
  </si>
  <si>
    <t>截至2023年7月02日</t>
  </si>
  <si>
    <t>截至2023年7月04日</t>
  </si>
  <si>
    <t>截至2023年7月05日</t>
  </si>
  <si>
    <t>截至2023年7月06日</t>
  </si>
  <si>
    <t>截至2023年7月07日</t>
  </si>
  <si>
    <t>截至2023年7月10日</t>
  </si>
  <si>
    <t>截至2023年7月11日</t>
  </si>
  <si>
    <t>截至2023年7月12日</t>
  </si>
  <si>
    <t>130-140</t>
  </si>
  <si>
    <t>截至2023年7月13日</t>
  </si>
  <si>
    <t>截至2023年7月14日</t>
  </si>
  <si>
    <t>截至2023年7月17日</t>
  </si>
  <si>
    <t>截至2023年7月18日</t>
  </si>
  <si>
    <t>截至2023年7月19日</t>
  </si>
  <si>
    <t>截至2023年7月20日</t>
  </si>
  <si>
    <t>截至2023年7月21日</t>
  </si>
  <si>
    <t>截至2023年7月24日</t>
  </si>
  <si>
    <t>截至2023年7月25日</t>
  </si>
  <si>
    <t>截至2023年7月26日</t>
  </si>
  <si>
    <t>截至2023年7月27日</t>
  </si>
  <si>
    <t>截至2023年7月28日</t>
  </si>
  <si>
    <t>130-142</t>
  </si>
  <si>
    <t>截至2023年7月31日</t>
  </si>
  <si>
    <t>截至2023年8月1日</t>
  </si>
  <si>
    <t>截至2023年8月2日</t>
  </si>
  <si>
    <t>截至2023年8月3日</t>
  </si>
  <si>
    <t>截至2023年8月4日</t>
  </si>
  <si>
    <t>截至2023年8月7日</t>
  </si>
  <si>
    <t>截至2023年8月8日</t>
  </si>
  <si>
    <t>截至2023年8月9日</t>
  </si>
  <si>
    <t>截至2023年8月10日</t>
  </si>
  <si>
    <t>截至2023年8月11日</t>
  </si>
  <si>
    <t>截至2023年8月14日</t>
  </si>
  <si>
    <t>截至2023年8月15日</t>
  </si>
  <si>
    <t>截至2023年8月16日</t>
  </si>
  <si>
    <t>截至2023年8月17日</t>
  </si>
  <si>
    <t>截至2023年8月18日</t>
  </si>
  <si>
    <t>截至2023年8月21日</t>
  </si>
  <si>
    <t>截至2023年8月22日</t>
  </si>
  <si>
    <t>截至2023年8月23日</t>
  </si>
  <si>
    <t>截至2023年8月24日</t>
  </si>
  <si>
    <t>截至2023年8月25日</t>
  </si>
  <si>
    <t>130-145</t>
  </si>
  <si>
    <t>截至2023年8月28日</t>
  </si>
  <si>
    <t>截至2023年8月29日</t>
  </si>
  <si>
    <t>截至2023年8月30日</t>
  </si>
  <si>
    <t>截至2023年9月1日</t>
  </si>
  <si>
    <t>140-158</t>
  </si>
  <si>
    <t>截至2023年9月4日</t>
  </si>
  <si>
    <t>截至2023年9月6日</t>
  </si>
  <si>
    <t>截至2023年9月7日</t>
  </si>
  <si>
    <t>截至2023年9月8日</t>
  </si>
  <si>
    <t>截至2023年9月11日</t>
  </si>
  <si>
    <t>截至2023年9月12日</t>
  </si>
  <si>
    <t>截至2023年9月13日</t>
  </si>
  <si>
    <t>截至2023年9月14日</t>
  </si>
  <si>
    <t>截至2023年9月15日</t>
  </si>
  <si>
    <t>截至2023年9月18日</t>
  </si>
  <si>
    <t>142-158</t>
  </si>
  <si>
    <t>截至2023年9月19日</t>
  </si>
  <si>
    <t>截至2023年9月22日</t>
  </si>
  <si>
    <t>142-157</t>
  </si>
  <si>
    <t>截至2023年9月25日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</si>
</sst>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* #,##0.00_);_(* \(#,##0.00\);_(* &quot;-&quot;??_);_(@_)"/>
    <numFmt numFmtId="180" formatCode="0_);[Red]\(0\)"/>
    <numFmt numFmtId="181" formatCode="0_ "/>
  </numFmts>
  <fonts count="35"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name val="方正楷体_GBK"/>
      <family val="0"/>
    </font>
    <font>
      <sz val="10"/>
      <name val="黑体"/>
      <family val="3"/>
    </font>
    <font>
      <b/>
      <sz val="10"/>
      <name val="黑体"/>
      <family val="3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2"/>
      <name val="宋体"/>
      <family val="0"/>
    </font>
    <font>
      <b/>
      <sz val="14"/>
      <name val="黑体"/>
      <family val="3"/>
    </font>
    <font>
      <b/>
      <sz val="12"/>
      <name val="Times New Roman"/>
      <family val="1"/>
    </font>
    <font>
      <sz val="14"/>
      <name val="方正楷体_GBK"/>
      <family val="0"/>
    </font>
    <font>
      <b/>
      <sz val="12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9" fillId="4" borderId="0" applyNumberFormat="0" applyBorder="0" applyAlignment="0" applyProtection="0"/>
    <xf numFmtId="179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7" borderId="0" applyNumberFormat="0" applyBorder="0" applyAlignment="0" applyProtection="0"/>
    <xf numFmtId="0" fontId="23" fillId="0" borderId="5" applyNumberFormat="0" applyFill="0" applyAlignment="0" applyProtection="0"/>
    <xf numFmtId="0" fontId="20" fillId="8" borderId="0" applyNumberFormat="0" applyBorder="0" applyAlignment="0" applyProtection="0"/>
    <xf numFmtId="0" fontId="29" fillId="9" borderId="6" applyNumberFormat="0" applyAlignment="0" applyProtection="0"/>
    <xf numFmtId="0" fontId="30" fillId="9" borderId="1" applyNumberFormat="0" applyAlignment="0" applyProtection="0"/>
    <xf numFmtId="0" fontId="31" fillId="10" borderId="7" applyNumberFormat="0" applyAlignment="0" applyProtection="0"/>
    <xf numFmtId="0" fontId="17" fillId="2" borderId="0" applyNumberFormat="0" applyBorder="0" applyAlignment="0" applyProtection="0"/>
    <xf numFmtId="0" fontId="20" fillId="6" borderId="0" applyNumberFormat="0" applyBorder="0" applyAlignment="0" applyProtection="0"/>
    <xf numFmtId="0" fontId="24" fillId="0" borderId="8" applyNumberFormat="0" applyFill="0" applyAlignment="0" applyProtection="0"/>
    <xf numFmtId="0" fontId="32" fillId="0" borderId="9" applyNumberFormat="0" applyFill="0" applyAlignment="0" applyProtection="0"/>
    <xf numFmtId="0" fontId="33" fillId="7" borderId="0" applyNumberFormat="0" applyBorder="0" applyAlignment="0" applyProtection="0"/>
    <xf numFmtId="0" fontId="11" fillId="0" borderId="0">
      <alignment/>
      <protection/>
    </xf>
    <xf numFmtId="0" fontId="34" fillId="3" borderId="0" applyNumberFormat="0" applyBorder="0" applyAlignment="0" applyProtection="0"/>
    <xf numFmtId="0" fontId="17" fillId="7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20" fillId="16" borderId="0" applyNumberFormat="0" applyBorder="0" applyAlignment="0" applyProtection="0"/>
    <xf numFmtId="0" fontId="17" fillId="7" borderId="0" applyNumberFormat="0" applyBorder="0" applyAlignment="0" applyProtection="0"/>
    <xf numFmtId="0" fontId="11" fillId="0" borderId="0">
      <alignment/>
      <protection/>
    </xf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11" fillId="0" borderId="0">
      <alignment/>
      <protection/>
    </xf>
    <xf numFmtId="0" fontId="17" fillId="2" borderId="0" applyNumberFormat="0" applyBorder="0" applyAlignment="0" applyProtection="0"/>
    <xf numFmtId="0" fontId="11" fillId="0" borderId="0">
      <alignment/>
      <protection/>
    </xf>
    <xf numFmtId="0" fontId="20" fillId="1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95">
    <xf numFmtId="0" fontId="0" fillId="0" borderId="0" xfId="0" applyAlignment="1">
      <alignment/>
    </xf>
    <xf numFmtId="0" fontId="2" fillId="0" borderId="0" xfId="63" applyFont="1" applyAlignment="1">
      <alignment horizontal="center"/>
      <protection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8" xfId="63" applyFont="1" applyBorder="1" applyAlignment="1" applyProtection="1">
      <alignment horizontal="center" vertical="center" wrapText="1"/>
      <protection locked="0"/>
    </xf>
    <xf numFmtId="0" fontId="4" fillId="0" borderId="16" xfId="63" applyFont="1" applyBorder="1" applyAlignment="1" applyProtection="1">
      <alignment horizontal="center" vertical="center" wrapText="1"/>
      <protection locked="0"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3" fillId="0" borderId="23" xfId="63" applyNumberFormat="1" applyFont="1" applyBorder="1" applyAlignment="1">
      <alignment horizontal="center" vertical="center"/>
      <protection/>
    </xf>
    <xf numFmtId="180" fontId="3" fillId="0" borderId="22" xfId="63" applyNumberFormat="1" applyFont="1" applyBorder="1" applyAlignment="1">
      <alignment horizontal="center" vertical="center"/>
      <protection/>
    </xf>
    <xf numFmtId="180" fontId="4" fillId="0" borderId="23" xfId="63" applyNumberFormat="1" applyFont="1" applyBorder="1" applyAlignment="1">
      <alignment horizontal="center" vertical="center"/>
      <protection/>
    </xf>
    <xf numFmtId="180" fontId="4" fillId="0" borderId="22" xfId="63" applyNumberFormat="1" applyFont="1" applyBorder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7" xfId="63" applyFont="1" applyBorder="1" applyAlignment="1">
      <alignment horizontal="center" vertical="center"/>
      <protection/>
    </xf>
    <xf numFmtId="180" fontId="3" fillId="0" borderId="21" xfId="63" applyNumberFormat="1" applyFont="1" applyBorder="1" applyAlignment="1">
      <alignment horizontal="center" vertical="center"/>
      <protection/>
    </xf>
    <xf numFmtId="180" fontId="5" fillId="0" borderId="28" xfId="63" applyNumberFormat="1" applyFont="1" applyBorder="1" applyAlignment="1">
      <alignment horizontal="center" vertical="center"/>
      <protection/>
    </xf>
    <xf numFmtId="180" fontId="5" fillId="0" borderId="22" xfId="63" applyNumberFormat="1" applyFont="1" applyBorder="1" applyAlignment="1">
      <alignment horizontal="center" vertical="center"/>
      <protection/>
    </xf>
    <xf numFmtId="180" fontId="5" fillId="0" borderId="21" xfId="63" applyNumberFormat="1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center" vertical="center"/>
      <protection/>
    </xf>
    <xf numFmtId="180" fontId="4" fillId="0" borderId="28" xfId="63" applyNumberFormat="1" applyFont="1" applyBorder="1" applyAlignment="1">
      <alignment horizontal="center" vertical="center"/>
      <protection/>
    </xf>
    <xf numFmtId="180" fontId="4" fillId="0" borderId="21" xfId="63" applyNumberFormat="1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180" fontId="4" fillId="0" borderId="33" xfId="63" applyNumberFormat="1" applyFont="1" applyBorder="1" applyAlignment="1">
      <alignment horizontal="center" vertical="center"/>
      <protection/>
    </xf>
    <xf numFmtId="180" fontId="4" fillId="0" borderId="16" xfId="63" applyNumberFormat="1" applyFont="1" applyBorder="1" applyAlignment="1">
      <alignment horizontal="center" vertical="center"/>
      <protection/>
    </xf>
    <xf numFmtId="0" fontId="4" fillId="0" borderId="34" xfId="63" applyFont="1" applyBorder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180" fontId="4" fillId="0" borderId="38" xfId="63" applyNumberFormat="1" applyFont="1" applyFill="1" applyBorder="1" applyAlignment="1">
      <alignment horizontal="center" vertical="center"/>
      <protection/>
    </xf>
    <xf numFmtId="180" fontId="4" fillId="0" borderId="39" xfId="63" applyNumberFormat="1" applyFont="1" applyFill="1" applyBorder="1" applyAlignment="1">
      <alignment horizontal="center" vertical="center"/>
      <protection/>
    </xf>
    <xf numFmtId="180" fontId="4" fillId="0" borderId="40" xfId="63" applyNumberFormat="1" applyFont="1" applyFill="1" applyBorder="1" applyAlignment="1">
      <alignment horizontal="center" vertical="center"/>
      <protection/>
    </xf>
    <xf numFmtId="180" fontId="4" fillId="0" borderId="37" xfId="63" applyNumberFormat="1" applyFont="1" applyFill="1" applyBorder="1" applyAlignment="1">
      <alignment horizontal="center" vertical="center"/>
      <protection/>
    </xf>
    <xf numFmtId="180" fontId="4" fillId="0" borderId="41" xfId="63" applyNumberFormat="1" applyFont="1" applyFill="1" applyBorder="1" applyAlignment="1">
      <alignment horizontal="center" vertical="center"/>
      <protection/>
    </xf>
    <xf numFmtId="0" fontId="0" fillId="0" borderId="42" xfId="0" applyBorder="1" applyAlignment="1">
      <alignment/>
    </xf>
    <xf numFmtId="180" fontId="4" fillId="0" borderId="43" xfId="63" applyNumberFormat="1" applyFont="1" applyFill="1" applyBorder="1" applyAlignment="1">
      <alignment horizontal="center" vertical="center"/>
      <protection/>
    </xf>
    <xf numFmtId="180" fontId="4" fillId="0" borderId="44" xfId="63" applyNumberFormat="1" applyFont="1" applyFill="1" applyBorder="1" applyAlignment="1">
      <alignment horizontal="center" vertical="center"/>
      <protection/>
    </xf>
    <xf numFmtId="0" fontId="0" fillId="0" borderId="22" xfId="0" applyNumberFormat="1" applyBorder="1" applyAlignment="1">
      <alignment/>
    </xf>
    <xf numFmtId="0" fontId="5" fillId="0" borderId="0" xfId="63" applyFont="1">
      <alignment/>
      <protection/>
    </xf>
    <xf numFmtId="0" fontId="4" fillId="0" borderId="0" xfId="63" applyFont="1" applyAlignment="1">
      <alignment wrapText="1"/>
      <protection/>
    </xf>
    <xf numFmtId="0" fontId="7" fillId="0" borderId="0" xfId="63" applyFont="1" applyAlignment="1">
      <alignment horizontal="center"/>
      <protection/>
    </xf>
    <xf numFmtId="0" fontId="4" fillId="0" borderId="45" xfId="63" applyFont="1" applyBorder="1" applyAlignment="1">
      <alignment horizontal="center" vertical="center"/>
      <protection/>
    </xf>
    <xf numFmtId="180" fontId="3" fillId="0" borderId="46" xfId="63" applyNumberFormat="1" applyFont="1" applyBorder="1" applyAlignment="1">
      <alignment horizontal="center" vertical="center"/>
      <protection/>
    </xf>
    <xf numFmtId="180" fontId="4" fillId="0" borderId="46" xfId="63" applyNumberFormat="1" applyFont="1" applyBorder="1" applyAlignment="1">
      <alignment horizontal="center" vertical="center"/>
      <protection/>
    </xf>
    <xf numFmtId="0" fontId="4" fillId="0" borderId="39" xfId="63" applyFont="1" applyBorder="1" applyAlignment="1">
      <alignment horizontal="center" vertical="center"/>
      <protection/>
    </xf>
    <xf numFmtId="0" fontId="8" fillId="0" borderId="47" xfId="63" applyFont="1" applyBorder="1" applyAlignment="1" applyProtection="1">
      <alignment horizontal="center" vertical="center"/>
      <protection/>
    </xf>
    <xf numFmtId="180" fontId="9" fillId="0" borderId="28" xfId="63" applyNumberFormat="1" applyFont="1" applyBorder="1" applyAlignment="1">
      <alignment horizontal="center" vertical="center"/>
      <protection/>
    </xf>
    <xf numFmtId="180" fontId="9" fillId="0" borderId="22" xfId="63" applyNumberFormat="1" applyFont="1" applyBorder="1" applyAlignment="1">
      <alignment horizontal="center" vertical="center"/>
      <protection/>
    </xf>
    <xf numFmtId="180" fontId="9" fillId="0" borderId="21" xfId="63" applyNumberFormat="1" applyFont="1" applyBorder="1" applyAlignment="1">
      <alignment horizontal="center" vertical="center"/>
      <protection/>
    </xf>
    <xf numFmtId="180" fontId="3" fillId="0" borderId="28" xfId="63" applyNumberFormat="1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181" fontId="4" fillId="0" borderId="28" xfId="63" applyNumberFormat="1" applyFont="1" applyBorder="1" applyAlignment="1">
      <alignment horizontal="center" vertical="center"/>
      <protection/>
    </xf>
    <xf numFmtId="181" fontId="4" fillId="0" borderId="22" xfId="63" applyNumberFormat="1" applyFont="1" applyBorder="1" applyAlignment="1">
      <alignment horizontal="center" vertical="center"/>
      <protection/>
    </xf>
    <xf numFmtId="181" fontId="4" fillId="0" borderId="23" xfId="63" applyNumberFormat="1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181" fontId="4" fillId="0" borderId="16" xfId="63" applyNumberFormat="1" applyFont="1" applyBorder="1" applyAlignment="1">
      <alignment horizontal="center" vertical="center"/>
      <protection/>
    </xf>
    <xf numFmtId="181" fontId="4" fillId="0" borderId="21" xfId="63" applyNumberFormat="1" applyFont="1" applyBorder="1" applyAlignment="1">
      <alignment horizontal="center" vertical="center"/>
      <protection/>
    </xf>
    <xf numFmtId="0" fontId="6" fillId="0" borderId="48" xfId="60" applyFont="1" applyBorder="1" applyAlignment="1">
      <alignment horizontal="center" vertical="center"/>
      <protection/>
    </xf>
    <xf numFmtId="180" fontId="4" fillId="0" borderId="23" xfId="63" applyNumberFormat="1" applyFont="1" applyFill="1" applyBorder="1" applyAlignment="1">
      <alignment horizontal="center" vertical="center"/>
      <protection/>
    </xf>
    <xf numFmtId="180" fontId="4" fillId="0" borderId="22" xfId="63" applyNumberFormat="1" applyFont="1" applyFill="1" applyBorder="1" applyAlignment="1">
      <alignment horizontal="center" vertical="center"/>
      <protection/>
    </xf>
    <xf numFmtId="181" fontId="4" fillId="0" borderId="33" xfId="63" applyNumberFormat="1" applyFont="1" applyBorder="1" applyAlignment="1">
      <alignment horizontal="center" vertical="center"/>
      <protection/>
    </xf>
    <xf numFmtId="0" fontId="5" fillId="0" borderId="0" xfId="63" applyFont="1" applyAlignment="1">
      <alignment horizontal="left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11" fillId="0" borderId="0" xfId="63">
      <alignment/>
      <protection/>
    </xf>
    <xf numFmtId="0" fontId="0" fillId="0" borderId="0" xfId="63" applyFont="1">
      <alignment/>
      <protection/>
    </xf>
    <xf numFmtId="0" fontId="11" fillId="0" borderId="10" xfId="63" applyFont="1" applyBorder="1" applyAlignment="1">
      <alignment vertical="center"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12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 wrapText="1"/>
      <protection/>
    </xf>
    <xf numFmtId="0" fontId="11" fillId="0" borderId="14" xfId="63" applyFont="1" applyBorder="1" applyAlignment="1">
      <alignment horizontal="center" vertical="center" wrapText="1"/>
      <protection/>
    </xf>
    <xf numFmtId="0" fontId="11" fillId="0" borderId="0" xfId="63" applyFont="1" applyBorder="1" applyAlignment="1">
      <alignment horizontal="center" vertical="center" wrapText="1"/>
      <protection/>
    </xf>
    <xf numFmtId="0" fontId="11" fillId="0" borderId="15" xfId="63" applyFont="1" applyBorder="1" applyAlignment="1">
      <alignment horizontal="center" vertical="center" wrapText="1"/>
      <protection/>
    </xf>
    <xf numFmtId="0" fontId="11" fillId="0" borderId="16" xfId="63" applyFont="1" applyBorder="1" applyAlignment="1">
      <alignment horizontal="center" vertical="center"/>
      <protection/>
    </xf>
    <xf numFmtId="0" fontId="11" fillId="0" borderId="17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 wrapText="1"/>
      <protection/>
    </xf>
    <xf numFmtId="0" fontId="11" fillId="0" borderId="18" xfId="63" applyFont="1" applyBorder="1" applyAlignment="1">
      <alignment horizontal="center" vertical="center" wrapText="1"/>
      <protection/>
    </xf>
    <xf numFmtId="0" fontId="11" fillId="0" borderId="19" xfId="63" applyFont="1" applyBorder="1" applyAlignment="1">
      <alignment horizontal="center" vertical="center"/>
      <protection/>
    </xf>
    <xf numFmtId="0" fontId="11" fillId="0" borderId="18" xfId="63" applyFont="1" applyBorder="1" applyAlignment="1" applyProtection="1">
      <alignment horizontal="center" vertical="center" wrapText="1"/>
      <protection locked="0"/>
    </xf>
    <xf numFmtId="0" fontId="11" fillId="0" borderId="16" xfId="63" applyFont="1" applyBorder="1" applyAlignment="1" applyProtection="1">
      <alignment horizontal="center" vertical="center" wrapText="1"/>
      <protection locked="0"/>
    </xf>
    <xf numFmtId="0" fontId="11" fillId="0" borderId="39" xfId="63" applyFont="1" applyBorder="1" applyAlignment="1">
      <alignment horizontal="center" vertical="center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0" xfId="63" applyFont="1" applyBorder="1" applyAlignment="1" applyProtection="1">
      <alignment horizontal="center" vertical="center"/>
      <protection locked="0"/>
    </xf>
    <xf numFmtId="0" fontId="12" fillId="0" borderId="47" xfId="63" applyFont="1" applyBorder="1" applyAlignment="1" applyProtection="1">
      <alignment horizontal="center" vertical="center"/>
      <protection/>
    </xf>
    <xf numFmtId="180" fontId="13" fillId="0" borderId="28" xfId="63" applyNumberFormat="1" applyFont="1" applyBorder="1" applyAlignment="1">
      <alignment horizontal="center" vertical="center"/>
      <protection/>
    </xf>
    <xf numFmtId="180" fontId="13" fillId="0" borderId="22" xfId="63" applyNumberFormat="1" applyFont="1" applyBorder="1" applyAlignment="1">
      <alignment horizontal="center" vertical="center"/>
      <protection/>
    </xf>
    <xf numFmtId="180" fontId="13" fillId="0" borderId="21" xfId="63" applyNumberFormat="1" applyFont="1" applyBorder="1" applyAlignment="1">
      <alignment horizontal="center" vertical="center"/>
      <protection/>
    </xf>
    <xf numFmtId="180" fontId="0" fillId="0" borderId="28" xfId="63" applyNumberFormat="1" applyFont="1" applyBorder="1" applyAlignment="1">
      <alignment horizontal="center" vertical="center"/>
      <protection/>
    </xf>
    <xf numFmtId="180" fontId="0" fillId="0" borderId="22" xfId="63" applyNumberFormat="1" applyFont="1" applyBorder="1" applyAlignment="1">
      <alignment horizontal="center" vertical="center"/>
      <protection/>
    </xf>
    <xf numFmtId="0" fontId="11" fillId="0" borderId="22" xfId="0" applyFont="1" applyBorder="1" applyAlignment="1">
      <alignment horizontal="center" vertical="center"/>
    </xf>
    <xf numFmtId="181" fontId="11" fillId="0" borderId="28" xfId="63" applyNumberFormat="1" applyFont="1" applyBorder="1" applyAlignment="1">
      <alignment horizontal="center" vertical="center"/>
      <protection/>
    </xf>
    <xf numFmtId="181" fontId="11" fillId="0" borderId="22" xfId="63" applyNumberFormat="1" applyFont="1" applyBorder="1" applyAlignment="1">
      <alignment horizontal="center" vertical="center"/>
      <protection/>
    </xf>
    <xf numFmtId="181" fontId="11" fillId="0" borderId="23" xfId="63" applyNumberFormat="1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center" vertical="center"/>
      <protection/>
    </xf>
    <xf numFmtId="181" fontId="11" fillId="0" borderId="16" xfId="63" applyNumberFormat="1" applyFont="1" applyBorder="1" applyAlignment="1">
      <alignment horizontal="center" vertical="center"/>
      <protection/>
    </xf>
    <xf numFmtId="181" fontId="11" fillId="0" borderId="21" xfId="63" applyNumberFormat="1" applyFont="1" applyBorder="1" applyAlignment="1">
      <alignment horizontal="center" vertical="center"/>
      <protection/>
    </xf>
    <xf numFmtId="0" fontId="14" fillId="0" borderId="48" xfId="60" applyFont="1" applyBorder="1" applyAlignment="1">
      <alignment horizontal="center" vertical="center"/>
      <protection/>
    </xf>
    <xf numFmtId="180" fontId="11" fillId="0" borderId="23" xfId="63" applyNumberFormat="1" applyFont="1" applyFill="1" applyBorder="1" applyAlignment="1">
      <alignment horizontal="center" vertical="center"/>
      <protection/>
    </xf>
    <xf numFmtId="180" fontId="11" fillId="0" borderId="22" xfId="63" applyNumberFormat="1" applyFont="1" applyFill="1" applyBorder="1" applyAlignment="1">
      <alignment horizontal="center" vertical="center"/>
      <protection/>
    </xf>
    <xf numFmtId="180" fontId="11" fillId="0" borderId="28" xfId="63" applyNumberFormat="1" applyFont="1" applyBorder="1" applyAlignment="1">
      <alignment horizontal="center" vertical="center"/>
      <protection/>
    </xf>
    <xf numFmtId="180" fontId="11" fillId="0" borderId="22" xfId="63" applyNumberFormat="1" applyFont="1" applyBorder="1" applyAlignment="1">
      <alignment horizontal="center" vertical="center"/>
      <protection/>
    </xf>
    <xf numFmtId="181" fontId="11" fillId="0" borderId="33" xfId="63" applyNumberFormat="1" applyFont="1" applyBorder="1" applyAlignment="1">
      <alignment horizontal="center" vertical="center"/>
      <protection/>
    </xf>
    <xf numFmtId="0" fontId="14" fillId="0" borderId="37" xfId="60" applyFont="1" applyBorder="1" applyAlignment="1">
      <alignment horizontal="center" vertical="center"/>
      <protection/>
    </xf>
    <xf numFmtId="180" fontId="11" fillId="0" borderId="40" xfId="63" applyNumberFormat="1" applyFont="1" applyFill="1" applyBorder="1" applyAlignment="1">
      <alignment horizontal="center" vertical="center"/>
      <protection/>
    </xf>
    <xf numFmtId="180" fontId="11" fillId="0" borderId="37" xfId="63" applyNumberFormat="1" applyFont="1" applyFill="1" applyBorder="1" applyAlignment="1">
      <alignment horizontal="center" vertical="center"/>
      <protection/>
    </xf>
    <xf numFmtId="0" fontId="15" fillId="0" borderId="0" xfId="63" applyFont="1" applyAlignment="1">
      <alignment horizontal="left" wrapText="1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1" fillId="0" borderId="0" xfId="63" applyFont="1" applyAlignment="1">
      <alignment vertical="center"/>
      <protection/>
    </xf>
    <xf numFmtId="0" fontId="11" fillId="0" borderId="0" xfId="63" applyAlignment="1">
      <alignment vertical="center"/>
      <protection/>
    </xf>
    <xf numFmtId="0" fontId="11" fillId="0" borderId="0" xfId="63" applyFont="1" applyAlignment="1">
      <alignment horizontal="center" vertical="center"/>
      <protection/>
    </xf>
    <xf numFmtId="0" fontId="11" fillId="0" borderId="24" xfId="63" applyFont="1" applyBorder="1" applyAlignment="1">
      <alignment horizontal="center" vertical="center"/>
      <protection/>
    </xf>
    <xf numFmtId="0" fontId="11" fillId="0" borderId="25" xfId="63" applyFont="1" applyBorder="1" applyAlignment="1">
      <alignment horizontal="center" vertical="center"/>
      <protection/>
    </xf>
    <xf numFmtId="0" fontId="11" fillId="0" borderId="26" xfId="63" applyBorder="1" applyAlignment="1">
      <alignment horizontal="center" vertical="center"/>
      <protection/>
    </xf>
    <xf numFmtId="0" fontId="11" fillId="0" borderId="27" xfId="63" applyBorder="1" applyAlignment="1">
      <alignment horizontal="center" vertical="center"/>
      <protection/>
    </xf>
    <xf numFmtId="180" fontId="0" fillId="0" borderId="21" xfId="63" applyNumberFormat="1" applyFont="1" applyBorder="1" applyAlignment="1">
      <alignment horizontal="center" vertical="center"/>
      <protection/>
    </xf>
    <xf numFmtId="180" fontId="15" fillId="0" borderId="28" xfId="63" applyNumberFormat="1" applyFont="1" applyBorder="1" applyAlignment="1">
      <alignment horizontal="center" vertical="center"/>
      <protection/>
    </xf>
    <xf numFmtId="180" fontId="15" fillId="0" borderId="22" xfId="63" applyNumberFormat="1" applyFont="1" applyBorder="1" applyAlignment="1">
      <alignment horizontal="center" vertical="center"/>
      <protection/>
    </xf>
    <xf numFmtId="180" fontId="15" fillId="0" borderId="21" xfId="63" applyNumberFormat="1" applyFont="1" applyBorder="1" applyAlignment="1">
      <alignment horizontal="center" vertical="center"/>
      <protection/>
    </xf>
    <xf numFmtId="0" fontId="15" fillId="0" borderId="0" xfId="63" applyFont="1">
      <alignment/>
      <protection/>
    </xf>
    <xf numFmtId="0" fontId="11" fillId="0" borderId="29" xfId="63" applyBorder="1" applyAlignment="1">
      <alignment horizontal="center" vertical="center"/>
      <protection/>
    </xf>
    <xf numFmtId="0" fontId="11" fillId="0" borderId="30" xfId="63" applyBorder="1" applyAlignment="1">
      <alignment horizontal="center" vertical="center"/>
      <protection/>
    </xf>
    <xf numFmtId="180" fontId="11" fillId="0" borderId="21" xfId="63" applyNumberFormat="1" applyFont="1" applyBorder="1" applyAlignment="1">
      <alignment horizontal="center" vertical="center"/>
      <protection/>
    </xf>
    <xf numFmtId="0" fontId="11" fillId="0" borderId="31" xfId="63" applyFont="1" applyBorder="1" applyAlignment="1">
      <alignment horizontal="center" vertical="center"/>
      <protection/>
    </xf>
    <xf numFmtId="0" fontId="11" fillId="0" borderId="32" xfId="63" applyFont="1" applyBorder="1" applyAlignment="1">
      <alignment horizontal="center" vertical="center"/>
      <protection/>
    </xf>
    <xf numFmtId="0" fontId="11" fillId="0" borderId="28" xfId="63" applyFont="1" applyBorder="1" applyAlignment="1">
      <alignment horizontal="center" vertical="center"/>
      <protection/>
    </xf>
    <xf numFmtId="0" fontId="11" fillId="0" borderId="22" xfId="63" applyFont="1" applyBorder="1" applyAlignment="1">
      <alignment horizontal="center" vertical="center"/>
      <protection/>
    </xf>
    <xf numFmtId="0" fontId="11" fillId="0" borderId="0" xfId="63" applyAlignment="1">
      <alignment wrapText="1"/>
      <protection/>
    </xf>
    <xf numFmtId="0" fontId="11" fillId="0" borderId="29" xfId="63" applyFont="1" applyBorder="1" applyAlignment="1">
      <alignment horizontal="center" vertical="center"/>
      <protection/>
    </xf>
    <xf numFmtId="180" fontId="11" fillId="0" borderId="33" xfId="63" applyNumberFormat="1" applyFont="1" applyBorder="1" applyAlignment="1">
      <alignment horizontal="center" vertical="center"/>
      <protection/>
    </xf>
    <xf numFmtId="180" fontId="11" fillId="0" borderId="16" xfId="63" applyNumberFormat="1" applyFont="1" applyBorder="1" applyAlignment="1">
      <alignment horizontal="center" vertical="center"/>
      <protection/>
    </xf>
    <xf numFmtId="180" fontId="11" fillId="0" borderId="41" xfId="6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34" xfId="63" applyBorder="1" applyAlignment="1">
      <alignment horizontal="center" vertical="center"/>
      <protection/>
    </xf>
    <xf numFmtId="0" fontId="11" fillId="0" borderId="35" xfId="63" applyBorder="1" applyAlignment="1">
      <alignment horizontal="center" vertical="center"/>
      <protection/>
    </xf>
    <xf numFmtId="0" fontId="11" fillId="0" borderId="36" xfId="63" applyFont="1" applyBorder="1" applyAlignment="1">
      <alignment horizontal="center" vertical="center"/>
      <protection/>
    </xf>
    <xf numFmtId="0" fontId="11" fillId="0" borderId="33" xfId="63" applyFont="1" applyBorder="1" applyAlignment="1">
      <alignment horizontal="center" vertical="center"/>
      <protection/>
    </xf>
    <xf numFmtId="0" fontId="11" fillId="0" borderId="49" xfId="63" applyFont="1" applyBorder="1" applyAlignment="1">
      <alignment horizontal="center" vertical="center"/>
      <protection/>
    </xf>
    <xf numFmtId="0" fontId="11" fillId="0" borderId="50" xfId="63" applyFont="1" applyBorder="1" applyAlignment="1">
      <alignment horizontal="center" vertical="center"/>
      <protection/>
    </xf>
    <xf numFmtId="0" fontId="11" fillId="0" borderId="49" xfId="63" applyFont="1" applyBorder="1" applyAlignment="1">
      <alignment horizontal="center" vertical="center" wrapText="1"/>
      <protection/>
    </xf>
    <xf numFmtId="0" fontId="11" fillId="0" borderId="51" xfId="63" applyFont="1" applyBorder="1" applyAlignment="1">
      <alignment horizontal="center" vertical="center" wrapText="1"/>
      <protection/>
    </xf>
    <xf numFmtId="0" fontId="11" fillId="0" borderId="52" xfId="63" applyFont="1" applyBorder="1" applyAlignment="1">
      <alignment horizontal="center" vertical="center" wrapText="1"/>
      <protection/>
    </xf>
    <xf numFmtId="0" fontId="11" fillId="0" borderId="53" xfId="63" applyFont="1" applyBorder="1" applyAlignment="1">
      <alignment horizontal="center" vertical="center"/>
      <protection/>
    </xf>
    <xf numFmtId="0" fontId="11" fillId="0" borderId="51" xfId="63" applyFont="1" applyBorder="1" applyAlignment="1">
      <alignment horizontal="center" vertical="center"/>
      <protection/>
    </xf>
    <xf numFmtId="0" fontId="11" fillId="0" borderId="52" xfId="63" applyFont="1" applyBorder="1" applyAlignment="1" applyProtection="1">
      <alignment horizontal="center" vertical="center"/>
      <protection locked="0"/>
    </xf>
    <xf numFmtId="180" fontId="13" fillId="0" borderId="42" xfId="63" applyNumberFormat="1" applyFont="1" applyBorder="1" applyAlignment="1">
      <alignment horizontal="center" vertical="center"/>
      <protection/>
    </xf>
    <xf numFmtId="181" fontId="11" fillId="0" borderId="46" xfId="63" applyNumberFormat="1" applyFont="1" applyBorder="1" applyAlignment="1">
      <alignment horizontal="center" vertical="center"/>
      <protection/>
    </xf>
    <xf numFmtId="0" fontId="14" fillId="0" borderId="54" xfId="60" applyFont="1" applyBorder="1" applyAlignment="1">
      <alignment horizontal="center" vertical="center"/>
      <protection/>
    </xf>
    <xf numFmtId="181" fontId="11" fillId="0" borderId="42" xfId="63" applyNumberFormat="1" applyFont="1" applyBorder="1" applyAlignment="1">
      <alignment horizontal="center" vertical="center"/>
      <protection/>
    </xf>
    <xf numFmtId="0" fontId="14" fillId="0" borderId="55" xfId="60" applyFont="1" applyBorder="1" applyAlignment="1">
      <alignment horizontal="center" vertical="center"/>
      <protection/>
    </xf>
    <xf numFmtId="180" fontId="11" fillId="0" borderId="46" xfId="63" applyNumberFormat="1" applyFont="1" applyFill="1" applyBorder="1" applyAlignment="1">
      <alignment horizontal="center" vertical="center"/>
      <protection/>
    </xf>
    <xf numFmtId="0" fontId="14" fillId="0" borderId="56" xfId="60" applyFont="1" applyBorder="1" applyAlignment="1">
      <alignment horizontal="center" vertical="center"/>
      <protection/>
    </xf>
    <xf numFmtId="180" fontId="11" fillId="0" borderId="57" xfId="63" applyNumberFormat="1" applyFont="1" applyFill="1" applyBorder="1" applyAlignment="1">
      <alignment horizontal="center" vertical="center"/>
      <protection/>
    </xf>
    <xf numFmtId="180" fontId="11" fillId="0" borderId="56" xfId="63" applyNumberFormat="1" applyFont="1" applyFill="1" applyBorder="1" applyAlignment="1">
      <alignment horizontal="center" vertical="center"/>
      <protection/>
    </xf>
    <xf numFmtId="0" fontId="11" fillId="0" borderId="0" xfId="63" applyAlignment="1">
      <alignment horizontal="center"/>
      <protection/>
    </xf>
    <xf numFmtId="180" fontId="0" fillId="0" borderId="42" xfId="63" applyNumberFormat="1" applyFont="1" applyBorder="1" applyAlignment="1">
      <alignment horizontal="center" vertical="center"/>
      <protection/>
    </xf>
    <xf numFmtId="180" fontId="15" fillId="0" borderId="42" xfId="63" applyNumberFormat="1" applyFont="1" applyBorder="1" applyAlignment="1">
      <alignment horizontal="center" vertical="center"/>
      <protection/>
    </xf>
    <xf numFmtId="180" fontId="11" fillId="0" borderId="42" xfId="63" applyNumberFormat="1" applyFont="1" applyBorder="1" applyAlignment="1">
      <alignment horizontal="center" vertical="center"/>
      <protection/>
    </xf>
    <xf numFmtId="0" fontId="11" fillId="0" borderId="58" xfId="63" applyFont="1" applyBorder="1" applyAlignment="1">
      <alignment horizontal="center" vertical="center"/>
      <protection/>
    </xf>
    <xf numFmtId="0" fontId="11" fillId="0" borderId="59" xfId="63" applyFont="1" applyBorder="1" applyAlignment="1">
      <alignment horizontal="center" vertical="center"/>
      <protection/>
    </xf>
    <xf numFmtId="180" fontId="11" fillId="0" borderId="60" xfId="63" applyNumberFormat="1" applyFont="1" applyBorder="1" applyAlignment="1">
      <alignment horizontal="center" vertical="center"/>
      <protection/>
    </xf>
    <xf numFmtId="180" fontId="11" fillId="0" borderId="61" xfId="63" applyNumberFormat="1" applyFont="1" applyFill="1" applyBorder="1" applyAlignment="1">
      <alignment horizontal="center" vertical="center"/>
      <protection/>
    </xf>
    <xf numFmtId="0" fontId="11" fillId="0" borderId="62" xfId="63" applyFont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 9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夏粮_3" xfId="60"/>
    <cellStyle name="60% - 强调文字颜色 5" xfId="61"/>
    <cellStyle name="强调文字颜色 6" xfId="62"/>
    <cellStyle name="常规_2007年度小麦油菜籽进度表式" xfId="63"/>
    <cellStyle name="40% - 强调文字颜色 6" xfId="64"/>
    <cellStyle name="常规 2 10" xfId="65"/>
    <cellStyle name="60% - 强调文字颜色 6" xfId="66"/>
    <cellStyle name="常规 2 4" xfId="67"/>
    <cellStyle name="常规 2 6" xfId="68"/>
    <cellStyle name="常规 2 7" xfId="69"/>
    <cellStyle name="常规 2 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zoomScaleSheetLayoutView="100" workbookViewId="0" topLeftCell="A1">
      <selection activeCell="B13" sqref="B13"/>
    </sheetView>
  </sheetViews>
  <sheetFormatPr defaultColWidth="9.00390625" defaultRowHeight="15.75"/>
  <cols>
    <col min="1" max="1" width="20.875" style="93" customWidth="1"/>
    <col min="2" max="2" width="9.875" style="93" customWidth="1"/>
    <col min="3" max="3" width="10.125" style="93" customWidth="1"/>
    <col min="4" max="4" width="13.25390625" style="93" customWidth="1"/>
    <col min="5" max="5" width="9.50390625" style="93" customWidth="1"/>
    <col min="6" max="6" width="10.75390625" style="93" customWidth="1"/>
    <col min="7" max="7" width="11.125" style="93" customWidth="1"/>
    <col min="8" max="8" width="12.625" style="93" customWidth="1"/>
    <col min="9" max="9" width="9.50390625" style="93" customWidth="1"/>
    <col min="10" max="10" width="10.875" style="93" customWidth="1"/>
    <col min="11" max="11" width="10.625" style="93" customWidth="1"/>
    <col min="12" max="12" width="9.00390625" style="93" customWidth="1"/>
    <col min="13" max="13" width="11.125" style="93" customWidth="1"/>
    <col min="14" max="206" width="9.00390625" style="93" customWidth="1"/>
  </cols>
  <sheetData>
    <row r="2" spans="1:12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4.25" customHeight="1">
      <c r="A3" s="94"/>
    </row>
    <row r="4" spans="1:12" s="141" customFormat="1" ht="28.5" customHeight="1">
      <c r="A4" s="95" t="s">
        <v>1</v>
      </c>
      <c r="B4" s="95"/>
      <c r="C4" s="95"/>
      <c r="D4" s="96" t="s">
        <v>2</v>
      </c>
      <c r="E4" s="96"/>
      <c r="F4" s="96"/>
      <c r="G4" s="96"/>
      <c r="H4" s="96"/>
      <c r="I4" s="140"/>
      <c r="K4" s="142" t="s">
        <v>3</v>
      </c>
      <c r="L4" s="142"/>
    </row>
    <row r="5" spans="1:12" s="141" customFormat="1" ht="24" customHeight="1">
      <c r="A5" s="97"/>
      <c r="B5" s="98" t="s">
        <v>4</v>
      </c>
      <c r="C5" s="98"/>
      <c r="D5" s="98"/>
      <c r="E5" s="98"/>
      <c r="F5" s="169" t="s">
        <v>5</v>
      </c>
      <c r="G5" s="100"/>
      <c r="H5" s="100"/>
      <c r="I5" s="143"/>
      <c r="J5" s="144" t="s">
        <v>6</v>
      </c>
      <c r="K5" s="143"/>
      <c r="L5" s="143"/>
    </row>
    <row r="6" spans="1:12" ht="14.25" customHeight="1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70"/>
      <c r="I6" s="110" t="s">
        <v>9</v>
      </c>
      <c r="J6" s="102" t="s">
        <v>8</v>
      </c>
      <c r="K6" s="105"/>
      <c r="L6" s="110" t="s">
        <v>9</v>
      </c>
    </row>
    <row r="7" spans="1:12" ht="15.75" customHeight="1">
      <c r="A7" s="97"/>
      <c r="B7" s="171"/>
      <c r="C7" s="108" t="s">
        <v>10</v>
      </c>
      <c r="D7" s="18"/>
      <c r="E7" s="109"/>
      <c r="F7" s="169"/>
      <c r="G7" s="110" t="s">
        <v>10</v>
      </c>
      <c r="H7" s="111"/>
      <c r="I7" s="114"/>
      <c r="J7" s="169"/>
      <c r="K7" s="110" t="s">
        <v>10</v>
      </c>
      <c r="L7" s="114"/>
    </row>
    <row r="8" spans="1:19" ht="36.75" customHeight="1">
      <c r="A8" s="112"/>
      <c r="B8" s="172"/>
      <c r="C8" s="173"/>
      <c r="D8" s="173" t="s">
        <v>11</v>
      </c>
      <c r="E8" s="174"/>
      <c r="F8" s="175"/>
      <c r="G8" s="176"/>
      <c r="H8" s="173" t="s">
        <v>11</v>
      </c>
      <c r="I8" s="176"/>
      <c r="J8" s="175"/>
      <c r="K8" s="176"/>
      <c r="L8" s="176"/>
      <c r="N8" s="145" t="s">
        <v>12</v>
      </c>
      <c r="O8" s="146"/>
      <c r="P8" s="146"/>
      <c r="Q8" s="146"/>
      <c r="R8" s="146"/>
      <c r="S8" s="165"/>
    </row>
    <row r="9" spans="1:19" s="151" customFormat="1" ht="39.75" customHeight="1">
      <c r="A9" s="115" t="s">
        <v>13</v>
      </c>
      <c r="B9" s="116">
        <f>SUM(B10:B13)</f>
        <v>590</v>
      </c>
      <c r="C9" s="117">
        <f>SUM(C13:C13)</f>
        <v>0</v>
      </c>
      <c r="D9" s="117">
        <f>SUM(D13:D13)</f>
        <v>0</v>
      </c>
      <c r="E9" s="177">
        <f>SUM(E10:E13)</f>
        <v>590</v>
      </c>
      <c r="F9" s="119">
        <f>SUM(F13:F13)</f>
        <v>0</v>
      </c>
      <c r="G9" s="120">
        <f>SUM(G13:G13)</f>
        <v>0</v>
      </c>
      <c r="H9" s="120">
        <f>SUM(H13:H13)</f>
        <v>0</v>
      </c>
      <c r="I9" s="187">
        <f>SUM(I13:I13)</f>
        <v>0</v>
      </c>
      <c r="J9" s="148">
        <f>SUM(J10:J13)</f>
        <v>0</v>
      </c>
      <c r="K9" s="149">
        <f>SUM(K13:K13)</f>
        <v>0</v>
      </c>
      <c r="L9" s="188">
        <f>SUM(L10:L13)</f>
        <v>0</v>
      </c>
      <c r="N9" s="152"/>
      <c r="O9" s="153"/>
      <c r="P9" s="153"/>
      <c r="Q9" s="153"/>
      <c r="R9" s="153"/>
      <c r="S9" s="166"/>
    </row>
    <row r="10" spans="1:19" s="151" customFormat="1" ht="26.25" customHeight="1">
      <c r="A10" s="121" t="s">
        <v>14</v>
      </c>
      <c r="B10" s="122">
        <v>150</v>
      </c>
      <c r="C10" s="123"/>
      <c r="D10" s="123"/>
      <c r="E10" s="178">
        <v>150</v>
      </c>
      <c r="F10" s="119"/>
      <c r="G10" s="120"/>
      <c r="H10" s="120"/>
      <c r="I10" s="120"/>
      <c r="J10" s="131"/>
      <c r="K10" s="132"/>
      <c r="L10" s="189"/>
      <c r="N10" s="190" t="s">
        <v>15</v>
      </c>
      <c r="O10" s="191"/>
      <c r="P10" s="191" t="s">
        <v>16</v>
      </c>
      <c r="Q10" s="191"/>
      <c r="R10" s="191" t="s">
        <v>17</v>
      </c>
      <c r="S10" s="194"/>
    </row>
    <row r="11" spans="1:19" s="151" customFormat="1" ht="24.75" customHeight="1">
      <c r="A11" s="179" t="s">
        <v>18</v>
      </c>
      <c r="B11" s="122">
        <v>100</v>
      </c>
      <c r="C11" s="123"/>
      <c r="D11" s="123"/>
      <c r="E11" s="126">
        <v>100</v>
      </c>
      <c r="F11" s="119"/>
      <c r="G11" s="120"/>
      <c r="H11" s="120"/>
      <c r="I11" s="187"/>
      <c r="J11" s="131"/>
      <c r="K11" s="132"/>
      <c r="L11" s="189"/>
      <c r="N11" s="157"/>
      <c r="O11" s="158"/>
      <c r="P11" s="158"/>
      <c r="Q11" s="158"/>
      <c r="R11" s="158"/>
      <c r="S11" s="168"/>
    </row>
    <row r="12" spans="1:19" s="151" customFormat="1" ht="26.25" customHeight="1">
      <c r="A12" s="179" t="s">
        <v>19</v>
      </c>
      <c r="B12" s="122">
        <v>0</v>
      </c>
      <c r="C12" s="123"/>
      <c r="D12" s="123"/>
      <c r="E12" s="180">
        <v>0</v>
      </c>
      <c r="F12" s="119"/>
      <c r="G12" s="120"/>
      <c r="H12" s="120"/>
      <c r="I12" s="187"/>
      <c r="J12" s="131"/>
      <c r="K12" s="132"/>
      <c r="L12" s="189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25.5" customHeight="1">
      <c r="A13" s="181" t="s">
        <v>22</v>
      </c>
      <c r="B13" s="182">
        <v>340</v>
      </c>
      <c r="C13" s="130"/>
      <c r="D13" s="130"/>
      <c r="E13" s="180">
        <v>340</v>
      </c>
      <c r="F13" s="131"/>
      <c r="G13" s="132"/>
      <c r="H13" s="132"/>
      <c r="I13" s="189"/>
      <c r="J13" s="131"/>
      <c r="K13" s="132"/>
      <c r="L13" s="189"/>
      <c r="M13" s="159"/>
      <c r="N13" s="160" t="s">
        <v>23</v>
      </c>
      <c r="O13" s="160"/>
      <c r="P13" s="153"/>
      <c r="Q13" s="153"/>
      <c r="R13" s="153"/>
      <c r="S13" s="166"/>
    </row>
    <row r="14" spans="1:13" ht="25.5" customHeight="1">
      <c r="A14" s="181"/>
      <c r="B14" s="182"/>
      <c r="C14" s="130"/>
      <c r="D14" s="130"/>
      <c r="E14" s="133"/>
      <c r="F14" s="131"/>
      <c r="G14" s="132"/>
      <c r="H14" s="132"/>
      <c r="I14" s="161"/>
      <c r="J14" s="192"/>
      <c r="K14" s="189"/>
      <c r="L14" s="189"/>
      <c r="M14" s="159"/>
    </row>
    <row r="15" spans="1:13" ht="25.5" customHeight="1">
      <c r="A15" s="183"/>
      <c r="B15" s="184"/>
      <c r="C15" s="184"/>
      <c r="D15" s="184"/>
      <c r="E15" s="185"/>
      <c r="F15" s="184"/>
      <c r="G15" s="184"/>
      <c r="H15" s="184"/>
      <c r="I15" s="185"/>
      <c r="J15" s="184"/>
      <c r="K15" s="184"/>
      <c r="L15" s="193"/>
      <c r="M15" s="159"/>
    </row>
    <row r="16" spans="1:13" ht="20.2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</row>
    <row r="17" spans="1:12" s="164" customFormat="1" ht="19.5" customHeight="1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</row>
    <row r="19" spans="1:12" ht="1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</row>
  </sheetData>
  <sheetProtection/>
  <mergeCells count="22">
    <mergeCell ref="A2:L2"/>
    <mergeCell ref="D4:H4"/>
    <mergeCell ref="K4:L4"/>
    <mergeCell ref="B5:E5"/>
    <mergeCell ref="F5:I5"/>
    <mergeCell ref="J5:L5"/>
    <mergeCell ref="N13:O13"/>
    <mergeCell ref="A19:L19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fitToHeight="1" fitToWidth="1" horizontalDpi="600" verticalDpi="600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D14" sqref="D14"/>
    </sheetView>
  </sheetViews>
  <sheetFormatPr defaultColWidth="9.00390625" defaultRowHeight="15.75"/>
  <cols>
    <col min="1" max="1" width="36.00390625" style="0" bestFit="1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40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53320</v>
      </c>
      <c r="C9" s="117">
        <f>SUM(C13:C13)</f>
        <v>0</v>
      </c>
      <c r="D9" s="117">
        <f>SUM(D13:D13)</f>
        <v>0</v>
      </c>
      <c r="E9" s="118">
        <f>SUM(E10:E13)</f>
        <v>11061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9870</v>
      </c>
      <c r="C10" s="123">
        <v>315</v>
      </c>
      <c r="D10" s="123"/>
      <c r="E10" s="124">
        <v>1580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24041</v>
      </c>
      <c r="C11" s="123"/>
      <c r="D11" s="123"/>
      <c r="E11" s="126">
        <v>5518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9005</v>
      </c>
      <c r="C12" s="123"/>
      <c r="D12" s="123"/>
      <c r="E12" s="127">
        <v>2437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10404</v>
      </c>
      <c r="C13" s="130"/>
      <c r="D13" s="130"/>
      <c r="E13" s="127">
        <v>1526</v>
      </c>
      <c r="F13" s="131"/>
      <c r="G13" s="132"/>
      <c r="H13" s="132"/>
      <c r="I13" s="154"/>
      <c r="J13" s="131"/>
      <c r="K13" s="132"/>
      <c r="L13" s="154"/>
      <c r="M13" s="159"/>
      <c r="N13" s="160" t="s">
        <v>41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2" sqref="A2:S23"/>
    </sheetView>
  </sheetViews>
  <sheetFormatPr defaultColWidth="9.00390625" defaultRowHeight="15.75"/>
  <cols>
    <col min="1" max="1" width="27.0039062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42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76025</v>
      </c>
      <c r="C9" s="117">
        <f>SUM(C13:C13)</f>
        <v>0</v>
      </c>
      <c r="D9" s="117">
        <f>SUM(D13:D13)</f>
        <v>0</v>
      </c>
      <c r="E9" s="118">
        <f>SUM(E10:E13)</f>
        <v>22705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13120</v>
      </c>
      <c r="C10" s="123">
        <v>315</v>
      </c>
      <c r="D10" s="123"/>
      <c r="E10" s="124">
        <v>3250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32962</v>
      </c>
      <c r="C11" s="123"/>
      <c r="D11" s="123"/>
      <c r="E11" s="126">
        <v>8921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15785</v>
      </c>
      <c r="C12" s="123"/>
      <c r="D12" s="123"/>
      <c r="E12" s="127">
        <v>6780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14158</v>
      </c>
      <c r="C13" s="130"/>
      <c r="D13" s="130"/>
      <c r="E13" s="127">
        <v>3754</v>
      </c>
      <c r="F13" s="131"/>
      <c r="G13" s="132"/>
      <c r="H13" s="132"/>
      <c r="I13" s="154"/>
      <c r="J13" s="131"/>
      <c r="K13" s="132"/>
      <c r="L13" s="154"/>
      <c r="M13" s="159"/>
      <c r="N13" s="160" t="s">
        <v>43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"/>
  <sheetViews>
    <sheetView zoomScale="146" zoomScaleNormal="146" zoomScaleSheetLayoutView="140" workbookViewId="0" topLeftCell="A1">
      <selection activeCell="A1" sqref="A1:S16"/>
    </sheetView>
  </sheetViews>
  <sheetFormatPr defaultColWidth="8.50390625" defaultRowHeight="15.75"/>
  <cols>
    <col min="1" max="1" width="27.50390625" style="0" customWidth="1"/>
    <col min="2" max="2" width="9.125" style="0" bestFit="1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44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SUM(B9:B12)</f>
        <v>82476</v>
      </c>
      <c r="C8" s="75">
        <f>SUM(C12:C12)</f>
        <v>0</v>
      </c>
      <c r="D8" s="75">
        <f>SUM(D12:D12)</f>
        <v>0</v>
      </c>
      <c r="E8" s="76">
        <f>SUM(E9:E12)</f>
        <v>6451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14700</v>
      </c>
      <c r="C9" s="80">
        <v>315</v>
      </c>
      <c r="D9" s="80"/>
      <c r="E9" s="81">
        <v>1580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35001</v>
      </c>
      <c r="C10" s="80"/>
      <c r="D10" s="80"/>
      <c r="E10" s="83">
        <v>2039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17406</v>
      </c>
      <c r="C11" s="80"/>
      <c r="D11" s="80"/>
      <c r="E11" s="84">
        <v>1621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15369</v>
      </c>
      <c r="C12" s="87"/>
      <c r="D12" s="87"/>
      <c r="E12" s="84">
        <v>1211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/>
      <c r="B13" s="86"/>
      <c r="C13" s="87"/>
      <c r="D13" s="87"/>
      <c r="E13" s="88"/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  <row r="16" spans="1:19" ht="1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29.375" style="0" bestFit="1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45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96505</v>
      </c>
      <c r="C8" s="75">
        <v>5108</v>
      </c>
      <c r="D8" s="75">
        <f>SUM(D12:D12)</f>
        <v>0</v>
      </c>
      <c r="E8" s="76">
        <f>SUM(E9:E13)</f>
        <v>14030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16320</v>
      </c>
      <c r="C9" s="80">
        <v>315</v>
      </c>
      <c r="D9" s="80"/>
      <c r="E9" s="81">
        <v>1620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39585</v>
      </c>
      <c r="C10" s="80"/>
      <c r="D10" s="80"/>
      <c r="E10" s="83">
        <v>4585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19592</v>
      </c>
      <c r="C11" s="80"/>
      <c r="D11" s="80"/>
      <c r="E11" s="84">
        <v>2186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16215</v>
      </c>
      <c r="C12" s="87"/>
      <c r="D12" s="87"/>
      <c r="E12" s="84">
        <v>846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46</v>
      </c>
      <c r="B13" s="86">
        <v>4793</v>
      </c>
      <c r="C13" s="87">
        <v>4793</v>
      </c>
      <c r="D13" s="87"/>
      <c r="E13" s="88">
        <v>4793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  <row r="16" spans="1:19" ht="1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23.1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47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102071</v>
      </c>
      <c r="C8" s="75">
        <f>C9+C10+C11+C12+C13+C14</f>
        <v>5482</v>
      </c>
      <c r="D8" s="75">
        <f>SUM(D12:D12)</f>
        <v>0</v>
      </c>
      <c r="E8" s="76">
        <f>SUM(E9:E13)</f>
        <v>5566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18175</v>
      </c>
      <c r="C9" s="80">
        <v>315</v>
      </c>
      <c r="D9" s="80"/>
      <c r="E9" s="81">
        <v>1855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39585</v>
      </c>
      <c r="C10" s="80"/>
      <c r="D10" s="80"/>
      <c r="E10" s="83">
        <v>0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21942</v>
      </c>
      <c r="C11" s="80"/>
      <c r="D11" s="80"/>
      <c r="E11" s="84">
        <v>2350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17202</v>
      </c>
      <c r="C12" s="87"/>
      <c r="D12" s="87"/>
      <c r="E12" s="84">
        <v>987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5167</v>
      </c>
      <c r="C13" s="87">
        <v>5167</v>
      </c>
      <c r="D13" s="87"/>
      <c r="E13" s="88">
        <v>374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  <row r="16" spans="1:19" ht="1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18.503906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49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115184</v>
      </c>
      <c r="C8" s="75">
        <f>C9+C10+C11+C12+C13+C14</f>
        <v>6129</v>
      </c>
      <c r="D8" s="75">
        <f>SUM(D12:D12)</f>
        <v>0</v>
      </c>
      <c r="E8" s="76">
        <f>SUM(E9:E13)</f>
        <v>13113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20475</v>
      </c>
      <c r="C9" s="80">
        <v>315</v>
      </c>
      <c r="D9" s="80"/>
      <c r="E9" s="81">
        <v>2300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46538</v>
      </c>
      <c r="C10" s="80"/>
      <c r="D10" s="80"/>
      <c r="E10" s="83">
        <v>6953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24122</v>
      </c>
      <c r="C11" s="80"/>
      <c r="D11" s="80"/>
      <c r="E11" s="84">
        <v>2180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18235</v>
      </c>
      <c r="C12" s="87"/>
      <c r="D12" s="87"/>
      <c r="E12" s="84">
        <v>1033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5814</v>
      </c>
      <c r="C13" s="87">
        <v>5814</v>
      </c>
      <c r="D13" s="87"/>
      <c r="E13" s="88">
        <v>647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  <row r="16" spans="1:19" ht="1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6"/>
    </sheetView>
  </sheetViews>
  <sheetFormatPr defaultColWidth="8.625" defaultRowHeight="15.75"/>
  <cols>
    <col min="1" max="1" width="18.1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50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122163</v>
      </c>
      <c r="C8" s="75">
        <f>C9+C10+C11+C12+C13+C14</f>
        <v>6129</v>
      </c>
      <c r="D8" s="75">
        <f>SUM(D12:D12)</f>
        <v>0</v>
      </c>
      <c r="E8" s="76">
        <f>SUM(E9:E13)</f>
        <v>6979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21903</v>
      </c>
      <c r="C9" s="80">
        <v>315</v>
      </c>
      <c r="D9" s="80"/>
      <c r="E9" s="81">
        <v>1428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49642</v>
      </c>
      <c r="C10" s="80"/>
      <c r="D10" s="80"/>
      <c r="E10" s="83">
        <v>3104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25858</v>
      </c>
      <c r="C11" s="80"/>
      <c r="D11" s="80"/>
      <c r="E11" s="84">
        <v>1736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18946</v>
      </c>
      <c r="C12" s="87"/>
      <c r="D12" s="87"/>
      <c r="E12" s="84">
        <v>711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5814</v>
      </c>
      <c r="C13" s="87">
        <v>5814</v>
      </c>
      <c r="D13" s="87"/>
      <c r="E13" s="88"/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  <row r="16" spans="1:19" ht="1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5"/>
    </sheetView>
  </sheetViews>
  <sheetFormatPr defaultColWidth="8.625" defaultRowHeight="15.75"/>
  <cols>
    <col min="1" max="1" width="30.253906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51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125370</v>
      </c>
      <c r="C8" s="75">
        <f>C9+C10+C11+C12+C13+C14</f>
        <v>7198</v>
      </c>
      <c r="D8" s="75">
        <f>SUM(D12:D12)</f>
        <v>0</v>
      </c>
      <c r="E8" s="76">
        <f>SUM(E9:E13)</f>
        <v>3207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23023</v>
      </c>
      <c r="C9" s="80">
        <v>315</v>
      </c>
      <c r="D9" s="80"/>
      <c r="E9" s="81">
        <v>1120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49642</v>
      </c>
      <c r="C10" s="80"/>
      <c r="D10" s="80"/>
      <c r="E10" s="83">
        <v>0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26876</v>
      </c>
      <c r="C11" s="80"/>
      <c r="D11" s="80"/>
      <c r="E11" s="84">
        <v>1018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18946</v>
      </c>
      <c r="C12" s="87"/>
      <c r="D12" s="87"/>
      <c r="E12" s="84">
        <v>0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6883</v>
      </c>
      <c r="C13" s="87">
        <v>6883</v>
      </c>
      <c r="D13" s="87"/>
      <c r="E13" s="88">
        <v>1069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  <row r="16" spans="1:19" ht="1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J35" sqref="J35"/>
    </sheetView>
  </sheetViews>
  <sheetFormatPr defaultColWidth="8.625" defaultRowHeight="15.75"/>
  <cols>
    <col min="1" max="1" width="24.1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52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133043</v>
      </c>
      <c r="C8" s="75">
        <f>C9+C10+C11+C12+C13+C14</f>
        <v>7370</v>
      </c>
      <c r="D8" s="75">
        <f>SUM(D12:D12)</f>
        <v>0</v>
      </c>
      <c r="E8" s="76">
        <f>SUM(E9:E13)</f>
        <v>7673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24086</v>
      </c>
      <c r="C9" s="80">
        <v>315</v>
      </c>
      <c r="D9" s="80"/>
      <c r="E9" s="81">
        <v>1063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52131</v>
      </c>
      <c r="C10" s="80"/>
      <c r="D10" s="80"/>
      <c r="E10" s="83">
        <v>2489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28703</v>
      </c>
      <c r="C11" s="80"/>
      <c r="D11" s="80"/>
      <c r="E11" s="84">
        <v>1827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21068</v>
      </c>
      <c r="C12" s="87"/>
      <c r="D12" s="87"/>
      <c r="E12" s="84">
        <v>2122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7055</v>
      </c>
      <c r="C13" s="87">
        <v>7055</v>
      </c>
      <c r="D13" s="87"/>
      <c r="E13" s="88">
        <v>172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5"/>
    </sheetView>
  </sheetViews>
  <sheetFormatPr defaultColWidth="8.625" defaultRowHeight="15.75"/>
  <cols>
    <col min="1" max="1" width="19.37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53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136905</v>
      </c>
      <c r="C8" s="75">
        <f>C9+C10+C11+C12+C13+C14</f>
        <v>7866</v>
      </c>
      <c r="D8" s="75">
        <f>SUM(D12:D12)</f>
        <v>0</v>
      </c>
      <c r="E8" s="76">
        <f>SUM(E9:E13)</f>
        <v>3862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25636</v>
      </c>
      <c r="C9" s="80">
        <v>386</v>
      </c>
      <c r="D9" s="80"/>
      <c r="E9" s="81">
        <v>1550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52131</v>
      </c>
      <c r="C10" s="80"/>
      <c r="D10" s="80"/>
      <c r="E10" s="83">
        <v>0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28703</v>
      </c>
      <c r="C11" s="80"/>
      <c r="D11" s="80"/>
      <c r="E11" s="84">
        <v>0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22955</v>
      </c>
      <c r="C12" s="87"/>
      <c r="D12" s="87"/>
      <c r="E12" s="84">
        <v>1887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7480</v>
      </c>
      <c r="C13" s="87">
        <v>7480</v>
      </c>
      <c r="D13" s="87"/>
      <c r="E13" s="88">
        <v>425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19.125" style="0" customWidth="1"/>
    <col min="3" max="3" width="16.7539062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26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820</v>
      </c>
      <c r="C9" s="117">
        <f>SUM(C13:C13)</f>
        <v>0</v>
      </c>
      <c r="D9" s="117">
        <f>SUM(D13:D13)</f>
        <v>0</v>
      </c>
      <c r="E9" s="118">
        <f>SUM(E10:E13)</f>
        <v>230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260</v>
      </c>
      <c r="C10" s="123"/>
      <c r="D10" s="123"/>
      <c r="E10" s="124">
        <v>110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100</v>
      </c>
      <c r="C11" s="123"/>
      <c r="D11" s="123"/>
      <c r="E11" s="126">
        <v>0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50</v>
      </c>
      <c r="C12" s="123"/>
      <c r="D12" s="123"/>
      <c r="E12" s="127">
        <v>50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410</v>
      </c>
      <c r="C13" s="130"/>
      <c r="D13" s="130"/>
      <c r="E13" s="127">
        <v>70</v>
      </c>
      <c r="F13" s="131"/>
      <c r="G13" s="132"/>
      <c r="H13" s="132"/>
      <c r="I13" s="154"/>
      <c r="J13" s="131"/>
      <c r="K13" s="132"/>
      <c r="L13" s="154"/>
      <c r="M13" s="159"/>
      <c r="N13" s="160" t="s">
        <v>27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  <row r="18" spans="1:19" ht="1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6"/>
    </sheetView>
  </sheetViews>
  <sheetFormatPr defaultColWidth="9.00390625" defaultRowHeight="15.75"/>
  <cols>
    <col min="1" max="1" width="22.003906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54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176320</v>
      </c>
      <c r="C8" s="75">
        <f>C9+C10+C11+C12+C13+C14</f>
        <v>11902</v>
      </c>
      <c r="D8" s="75">
        <f>SUM(D12:D12)</f>
        <v>0</v>
      </c>
      <c r="E8" s="76">
        <f>SUM(E9:E13)</f>
        <v>39415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29836</v>
      </c>
      <c r="C9" s="80">
        <v>1311</v>
      </c>
      <c r="D9" s="80"/>
      <c r="E9" s="81">
        <v>4200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68330</v>
      </c>
      <c r="C10" s="80"/>
      <c r="D10" s="80"/>
      <c r="E10" s="83">
        <v>16199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39276</v>
      </c>
      <c r="C11" s="80"/>
      <c r="D11" s="80"/>
      <c r="E11" s="84">
        <v>10573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28287</v>
      </c>
      <c r="C12" s="87"/>
      <c r="D12" s="87"/>
      <c r="E12" s="84">
        <v>5332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10591</v>
      </c>
      <c r="C13" s="87">
        <v>10591</v>
      </c>
      <c r="D13" s="87"/>
      <c r="E13" s="88">
        <v>3111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5"/>
    </sheetView>
  </sheetViews>
  <sheetFormatPr defaultColWidth="9.00390625" defaultRowHeight="15.75"/>
  <cols>
    <col min="1" max="1" width="19.37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55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185750</v>
      </c>
      <c r="C8" s="75">
        <f>C9+C10+C11+C12+C13+C14</f>
        <v>12435</v>
      </c>
      <c r="D8" s="75">
        <f>SUM(D12:D12)</f>
        <v>0</v>
      </c>
      <c r="E8" s="76">
        <f>SUM(E9:E13)</f>
        <v>9430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31356</v>
      </c>
      <c r="C9" s="80">
        <v>1593</v>
      </c>
      <c r="D9" s="80"/>
      <c r="E9" s="81">
        <v>1520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72401</v>
      </c>
      <c r="C10" s="80"/>
      <c r="D10" s="80"/>
      <c r="E10" s="83">
        <v>4071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41641</v>
      </c>
      <c r="C11" s="80"/>
      <c r="D11" s="80"/>
      <c r="E11" s="84">
        <v>2365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29510</v>
      </c>
      <c r="C12" s="87"/>
      <c r="D12" s="87"/>
      <c r="E12" s="84">
        <v>1223</v>
      </c>
      <c r="F12" s="43"/>
      <c r="G12" s="29"/>
      <c r="H12" s="29"/>
      <c r="I12" s="44"/>
      <c r="J12" s="43"/>
      <c r="K12" s="29"/>
      <c r="L12" s="44"/>
      <c r="M12" s="67"/>
      <c r="N12" s="49" t="s">
        <v>56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10842</v>
      </c>
      <c r="C13" s="87">
        <v>10842</v>
      </c>
      <c r="D13" s="87"/>
      <c r="E13" s="88">
        <v>251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5"/>
    </sheetView>
  </sheetViews>
  <sheetFormatPr defaultColWidth="9.00390625" defaultRowHeight="15.75"/>
  <cols>
    <col min="1" max="1" width="29.375" style="0" bestFit="1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55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203653</v>
      </c>
      <c r="C8" s="75">
        <f>C9+C10+C11+C12+C13+C14</f>
        <v>20096</v>
      </c>
      <c r="D8" s="75">
        <f>SUM(D12:D12)</f>
        <v>0</v>
      </c>
      <c r="E8" s="76">
        <f>SUM(E9:E13)</f>
        <v>17903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40156</v>
      </c>
      <c r="C9" s="80">
        <v>8828</v>
      </c>
      <c r="D9" s="80"/>
      <c r="E9" s="81">
        <v>8800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76987</v>
      </c>
      <c r="C10" s="80"/>
      <c r="D10" s="80"/>
      <c r="E10" s="83">
        <v>4586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44279</v>
      </c>
      <c r="C11" s="80"/>
      <c r="D11" s="80"/>
      <c r="E11" s="84">
        <v>2638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30963</v>
      </c>
      <c r="C12" s="87"/>
      <c r="D12" s="87"/>
      <c r="E12" s="84">
        <v>1453</v>
      </c>
      <c r="F12" s="43"/>
      <c r="G12" s="29"/>
      <c r="H12" s="29"/>
      <c r="I12" s="44"/>
      <c r="J12" s="43"/>
      <c r="K12" s="29"/>
      <c r="L12" s="44"/>
      <c r="M12" s="67"/>
      <c r="N12" s="49" t="s">
        <v>56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11268</v>
      </c>
      <c r="C13" s="87">
        <v>11268</v>
      </c>
      <c r="D13" s="87"/>
      <c r="E13" s="88">
        <v>426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K34" sqref="K34"/>
    </sheetView>
  </sheetViews>
  <sheetFormatPr defaultColWidth="8.75390625" defaultRowHeight="15.75"/>
  <cols>
    <col min="1" max="2" width="15.253906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57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214316</v>
      </c>
      <c r="C8" s="75">
        <f>C9+C10+C11+C12+C13+C14</f>
        <v>21812</v>
      </c>
      <c r="D8" s="75">
        <f>SUM(D12:D12)</f>
        <v>0</v>
      </c>
      <c r="E8" s="76">
        <f>SUM(E9:E13)</f>
        <v>0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43425</v>
      </c>
      <c r="C9" s="80">
        <v>9952</v>
      </c>
      <c r="D9" s="80"/>
      <c r="E9" s="81"/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80969</v>
      </c>
      <c r="C10" s="80"/>
      <c r="D10" s="80"/>
      <c r="E10" s="83"/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46153</v>
      </c>
      <c r="C11" s="80"/>
      <c r="D11" s="80"/>
      <c r="E11" s="84"/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31909</v>
      </c>
      <c r="C12" s="87"/>
      <c r="D12" s="87"/>
      <c r="E12" s="84"/>
      <c r="F12" s="43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11860</v>
      </c>
      <c r="C13" s="87">
        <v>11860</v>
      </c>
      <c r="D13" s="87"/>
      <c r="E13" s="88"/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O30" sqref="O30"/>
    </sheetView>
  </sheetViews>
  <sheetFormatPr defaultColWidth="8.75390625" defaultRowHeight="15.75"/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57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228797</v>
      </c>
      <c r="C8" s="75">
        <f>C9+C10+C11+C12+C13+C14</f>
        <v>23963</v>
      </c>
      <c r="D8" s="75">
        <f>SUM(D12:D12)</f>
        <v>0</v>
      </c>
      <c r="E8" s="76">
        <f>SUM(E9:E13)</f>
        <v>14481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46723</v>
      </c>
      <c r="C9" s="80">
        <v>11386</v>
      </c>
      <c r="D9" s="80"/>
      <c r="E9" s="81">
        <v>3298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87923</v>
      </c>
      <c r="C10" s="80"/>
      <c r="D10" s="80"/>
      <c r="E10" s="83">
        <v>6954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48201</v>
      </c>
      <c r="C11" s="80"/>
      <c r="D11" s="80"/>
      <c r="E11" s="84">
        <v>2048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33373</v>
      </c>
      <c r="C12" s="87"/>
      <c r="D12" s="87"/>
      <c r="E12" s="84">
        <v>1464</v>
      </c>
      <c r="F12" s="43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12577</v>
      </c>
      <c r="C13" s="87">
        <v>12577</v>
      </c>
      <c r="D13" s="87"/>
      <c r="E13" s="88">
        <v>717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K24" sqref="K24"/>
    </sheetView>
  </sheetViews>
  <sheetFormatPr defaultColWidth="8.625" defaultRowHeight="15.75"/>
  <cols>
    <col min="1" max="1" width="22.503906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59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">
      <c r="A7" s="69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240930</v>
      </c>
      <c r="C8" s="25">
        <v>25491</v>
      </c>
      <c r="D8" s="25">
        <v>0</v>
      </c>
      <c r="E8" s="25">
        <v>12133</v>
      </c>
      <c r="F8" s="70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50235</v>
      </c>
      <c r="C9" s="25">
        <v>12631</v>
      </c>
      <c r="D9" s="25"/>
      <c r="E9" s="25">
        <v>3512</v>
      </c>
      <c r="F9" s="70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91012</v>
      </c>
      <c r="C10" s="25"/>
      <c r="D10" s="25"/>
      <c r="E10" s="25">
        <v>3089</v>
      </c>
      <c r="F10" s="70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50784</v>
      </c>
      <c r="C11" s="25"/>
      <c r="D11" s="25"/>
      <c r="E11" s="25">
        <v>2583</v>
      </c>
      <c r="F11" s="70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36039</v>
      </c>
      <c r="C12" s="25"/>
      <c r="D12" s="25"/>
      <c r="E12" s="25">
        <v>2666</v>
      </c>
      <c r="F12" s="71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12860</v>
      </c>
      <c r="C13" s="25">
        <v>12860</v>
      </c>
      <c r="D13" s="25"/>
      <c r="E13" s="25">
        <v>283</v>
      </c>
      <c r="F13" s="71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100" workbookViewId="0" topLeftCell="A1">
      <selection activeCell="K34" sqref="K34"/>
    </sheetView>
  </sheetViews>
  <sheetFormatPr defaultColWidth="9.00390625" defaultRowHeight="15.75"/>
  <cols>
    <col min="1" max="1" width="29.375" style="0" bestFit="1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60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245939</v>
      </c>
      <c r="C8" s="25">
        <f>C9+C10+C11+C12+C13</f>
        <v>26581</v>
      </c>
      <c r="D8" s="25">
        <v>0</v>
      </c>
      <c r="E8" s="25">
        <f>E9+E10+E11+E12+E13</f>
        <v>0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51455</v>
      </c>
      <c r="C9" s="25">
        <v>13127</v>
      </c>
      <c r="D9" s="25"/>
      <c r="E9" s="25"/>
      <c r="F9" s="26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91012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52653</v>
      </c>
      <c r="C11" s="25"/>
      <c r="D11" s="25"/>
      <c r="E11" s="25"/>
      <c r="F11" s="26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37365</v>
      </c>
      <c r="C12" s="25"/>
      <c r="D12" s="25"/>
      <c r="E12" s="25"/>
      <c r="F12" s="28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13454</v>
      </c>
      <c r="C13" s="25">
        <v>13454</v>
      </c>
      <c r="D13" s="25"/>
      <c r="E13" s="25"/>
      <c r="F13" s="28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28" ht="15">
      <c r="E28">
        <v>8490</v>
      </c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cols>
    <col min="6" max="6" width="7.25390625" style="0" customWidth="1"/>
    <col min="7" max="7" width="7.125" style="0" customWidth="1"/>
    <col min="9" max="9" width="6.625" style="0" customWidth="1"/>
    <col min="10" max="10" width="6.875" style="0" customWidth="1"/>
    <col min="11" max="11" width="7.00390625" style="0" customWidth="1"/>
    <col min="12" max="12" width="6.50390625" style="0" customWidth="1"/>
  </cols>
  <sheetData>
    <row r="1" spans="1:19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60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27.75" customHeight="1">
      <c r="A8" s="25" t="s">
        <v>13</v>
      </c>
      <c r="B8" s="25">
        <f>B9+B10+B11+B12+B13</f>
        <v>258186</v>
      </c>
      <c r="C8" s="25">
        <f>C9+C10+C11+C12+C13</f>
        <v>26875</v>
      </c>
      <c r="D8" s="25">
        <v>0</v>
      </c>
      <c r="E8" s="25">
        <f>E9+E10+E11+E12+E13</f>
        <v>12247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27.75" customHeight="1">
      <c r="A9" s="25" t="s">
        <v>14</v>
      </c>
      <c r="B9" s="25">
        <v>55351</v>
      </c>
      <c r="C9" s="25">
        <v>13421</v>
      </c>
      <c r="D9" s="25"/>
      <c r="E9" s="25">
        <v>3896</v>
      </c>
      <c r="F9" s="26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27.75" customHeight="1">
      <c r="A10" s="25" t="s">
        <v>18</v>
      </c>
      <c r="B10" s="25">
        <v>95103</v>
      </c>
      <c r="C10" s="25"/>
      <c r="D10" s="25"/>
      <c r="E10" s="25">
        <v>4091</v>
      </c>
      <c r="F10" s="26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27.75" customHeight="1">
      <c r="A11" s="25" t="s">
        <v>19</v>
      </c>
      <c r="B11" s="25">
        <v>55011</v>
      </c>
      <c r="C11" s="25"/>
      <c r="D11" s="25"/>
      <c r="E11" s="25">
        <v>2358</v>
      </c>
      <c r="F11" s="26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27.75" customHeight="1">
      <c r="A12" s="25" t="s">
        <v>22</v>
      </c>
      <c r="B12" s="25">
        <v>38918</v>
      </c>
      <c r="C12" s="25"/>
      <c r="D12" s="25"/>
      <c r="E12" s="25">
        <v>1553</v>
      </c>
      <c r="F12" s="28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27.75" customHeight="1">
      <c r="A13" s="25" t="s">
        <v>48</v>
      </c>
      <c r="B13" s="25">
        <v>13803</v>
      </c>
      <c r="C13" s="25">
        <v>13454</v>
      </c>
      <c r="D13" s="25"/>
      <c r="E13" s="25">
        <v>349</v>
      </c>
      <c r="F13" s="28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27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7"/>
    </sheetView>
  </sheetViews>
  <sheetFormatPr defaultColWidth="8.75390625" defaultRowHeight="15.75"/>
  <sheetData>
    <row r="1" spans="1:19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61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269071</v>
      </c>
      <c r="C8" s="25">
        <f>C9+C10+C11+C12+C13</f>
        <v>27458</v>
      </c>
      <c r="D8" s="25">
        <v>0</v>
      </c>
      <c r="E8" s="25">
        <f>E9+E10+E11+E12+E13</f>
        <v>10885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58372</v>
      </c>
      <c r="C9" s="25">
        <v>14004</v>
      </c>
      <c r="D9" s="25"/>
      <c r="E9" s="25">
        <v>3021</v>
      </c>
      <c r="F9" s="26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98861</v>
      </c>
      <c r="C10" s="25"/>
      <c r="D10" s="25"/>
      <c r="E10" s="25">
        <v>3758</v>
      </c>
      <c r="F10" s="26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57153</v>
      </c>
      <c r="C11" s="25"/>
      <c r="D11" s="25"/>
      <c r="E11" s="25">
        <v>2142</v>
      </c>
      <c r="F11" s="26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40561</v>
      </c>
      <c r="C12" s="25"/>
      <c r="D12" s="25"/>
      <c r="E12" s="25">
        <v>1643</v>
      </c>
      <c r="F12" s="28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14124</v>
      </c>
      <c r="C13" s="25">
        <v>13454</v>
      </c>
      <c r="D13" s="25"/>
      <c r="E13" s="25">
        <v>321</v>
      </c>
      <c r="F13" s="28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4"/>
  <sheetViews>
    <sheetView zoomScale="117" zoomScaleNormal="117" zoomScaleSheetLayoutView="100" workbookViewId="0" topLeftCell="A1">
      <selection activeCell="R9" sqref="N6:S14"/>
    </sheetView>
  </sheetViews>
  <sheetFormatPr defaultColWidth="8.75390625" defaultRowHeight="15.75"/>
  <sheetData>
    <row r="1" spans="1:19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62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279205</v>
      </c>
      <c r="C8" s="25">
        <f>C9+C10+C11+C12+C13</f>
        <v>27916</v>
      </c>
      <c r="D8" s="25">
        <v>0</v>
      </c>
      <c r="E8" s="25">
        <f>E9+E10+E11+E12+E13</f>
        <v>10134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60961</v>
      </c>
      <c r="C9" s="25">
        <v>14462</v>
      </c>
      <c r="D9" s="25"/>
      <c r="E9" s="25">
        <v>2589</v>
      </c>
      <c r="F9" s="26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102723</v>
      </c>
      <c r="C10" s="25"/>
      <c r="D10" s="25"/>
      <c r="E10" s="25">
        <v>3862</v>
      </c>
      <c r="F10" s="26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59090</v>
      </c>
      <c r="C11" s="25"/>
      <c r="D11" s="25"/>
      <c r="E11" s="25">
        <v>1937</v>
      </c>
      <c r="F11" s="26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41798</v>
      </c>
      <c r="C12" s="25"/>
      <c r="D12" s="25"/>
      <c r="E12" s="25">
        <v>1237</v>
      </c>
      <c r="F12" s="28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14633</v>
      </c>
      <c r="C13" s="25">
        <v>13454</v>
      </c>
      <c r="D13" s="25"/>
      <c r="E13" s="25">
        <v>509</v>
      </c>
      <c r="F13" s="28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E25" sqref="E25"/>
    </sheetView>
  </sheetViews>
  <sheetFormatPr defaultColWidth="9.00390625" defaultRowHeight="15.75"/>
  <cols>
    <col min="1" max="1" width="33.87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28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1125</v>
      </c>
      <c r="C9" s="117">
        <f>SUM(C13:C13)</f>
        <v>0</v>
      </c>
      <c r="D9" s="117">
        <f>SUM(D13:D13)</f>
        <v>0</v>
      </c>
      <c r="E9" s="118">
        <f>SUM(E10:E13)</f>
        <v>305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385</v>
      </c>
      <c r="C10" s="123"/>
      <c r="D10" s="123"/>
      <c r="E10" s="124">
        <v>125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180</v>
      </c>
      <c r="C11" s="123"/>
      <c r="D11" s="123"/>
      <c r="E11" s="126">
        <v>80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150</v>
      </c>
      <c r="C12" s="123"/>
      <c r="D12" s="123"/>
      <c r="E12" s="127">
        <v>100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410</v>
      </c>
      <c r="C13" s="130"/>
      <c r="D13" s="130"/>
      <c r="E13" s="127">
        <v>0</v>
      </c>
      <c r="F13" s="131"/>
      <c r="G13" s="132"/>
      <c r="H13" s="132"/>
      <c r="I13" s="154"/>
      <c r="J13" s="131"/>
      <c r="K13" s="132"/>
      <c r="L13" s="154"/>
      <c r="M13" s="159"/>
      <c r="N13" s="160" t="s">
        <v>27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4"/>
  <sheetViews>
    <sheetView zoomScale="106" zoomScaleNormal="106" zoomScaleSheetLayoutView="140" workbookViewId="0" topLeftCell="A1">
      <selection activeCell="A1" sqref="A1:T17"/>
    </sheetView>
  </sheetViews>
  <sheetFormatPr defaultColWidth="8.50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63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283796</v>
      </c>
      <c r="C8" s="25">
        <f>C9+C10+C11+C12+C13</f>
        <v>30283</v>
      </c>
      <c r="D8" s="25">
        <v>0</v>
      </c>
      <c r="E8" s="25">
        <f>E9+E10+E11+E12+E13</f>
        <v>4591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62781</v>
      </c>
      <c r="C9" s="25">
        <v>15148</v>
      </c>
      <c r="D9" s="25"/>
      <c r="E9" s="25">
        <v>1820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102723</v>
      </c>
      <c r="C10" s="25"/>
      <c r="D10" s="25"/>
      <c r="E10" s="25"/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61359</v>
      </c>
      <c r="C11" s="25"/>
      <c r="D11" s="25"/>
      <c r="E11" s="25">
        <v>2269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41798</v>
      </c>
      <c r="C12" s="25"/>
      <c r="D12" s="25"/>
      <c r="E12" s="25"/>
      <c r="F12" s="28"/>
      <c r="G12" s="29"/>
      <c r="H12" s="29"/>
      <c r="I12" s="44"/>
      <c r="J12" s="43"/>
      <c r="K12" s="29"/>
      <c r="L12" s="44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15135</v>
      </c>
      <c r="C13" s="25">
        <v>15135</v>
      </c>
      <c r="D13" s="25"/>
      <c r="E13" s="25">
        <v>502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6"/>
    </sheetView>
  </sheetViews>
  <sheetFormatPr defaultColWidth="9.00390625" defaultRowHeight="15.75"/>
  <cols>
    <col min="1" max="1" width="17.625" style="0" customWidth="1"/>
    <col min="2" max="2" width="10.375" style="0" customWidth="1"/>
    <col min="5" max="5" width="10.37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64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308615</v>
      </c>
      <c r="C8" s="25">
        <f>C9+C10+C11+C12+C13</f>
        <v>33491</v>
      </c>
      <c r="D8" s="25">
        <v>0</v>
      </c>
      <c r="E8" s="25">
        <f>E9+E10+E11+E12+E13</f>
        <v>24819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69369</v>
      </c>
      <c r="C9" s="25">
        <v>16793</v>
      </c>
      <c r="D9" s="25"/>
      <c r="E9" s="25">
        <v>6588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109909</v>
      </c>
      <c r="C10" s="25"/>
      <c r="D10" s="25"/>
      <c r="E10" s="25">
        <v>7186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.75" customHeight="1">
      <c r="A11" s="25" t="s">
        <v>19</v>
      </c>
      <c r="B11" s="25">
        <v>66188</v>
      </c>
      <c r="C11" s="25"/>
      <c r="D11" s="25"/>
      <c r="E11" s="25">
        <v>4829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46451</v>
      </c>
      <c r="C12" s="25"/>
      <c r="D12" s="25"/>
      <c r="E12" s="25">
        <v>4653</v>
      </c>
      <c r="F12" s="28"/>
      <c r="G12" s="29"/>
      <c r="H12" s="29"/>
      <c r="I12" s="44"/>
      <c r="J12" s="43"/>
      <c r="K12" s="29"/>
      <c r="L12" s="44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16698</v>
      </c>
      <c r="C13" s="25">
        <v>16698</v>
      </c>
      <c r="D13" s="25"/>
      <c r="E13" s="25">
        <v>1563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  <row r="15" ht="34.5" customHeight="1"/>
    <row r="16" ht="30" customHeight="1"/>
    <row r="17" ht="31.5" customHeight="1"/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H12" sqref="H12"/>
    </sheetView>
  </sheetViews>
  <sheetFormatPr defaultColWidth="9.00390625" defaultRowHeight="15.75"/>
  <cols>
    <col min="1" max="1" width="29.375" style="0" bestFit="1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65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314480</v>
      </c>
      <c r="C8" s="25">
        <v>34588</v>
      </c>
      <c r="D8" s="25">
        <v>0</v>
      </c>
      <c r="E8" s="25">
        <f>E9+E10+E11+E12+E13</f>
        <v>5865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71769</v>
      </c>
      <c r="C9" s="25">
        <v>17241</v>
      </c>
      <c r="D9" s="25"/>
      <c r="E9" s="25">
        <v>2400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109909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67783</v>
      </c>
      <c r="C11" s="25"/>
      <c r="D11" s="25"/>
      <c r="E11" s="25">
        <v>1595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47672</v>
      </c>
      <c r="C12" s="25"/>
      <c r="D12" s="25"/>
      <c r="E12" s="25">
        <v>1221</v>
      </c>
      <c r="F12" s="28"/>
      <c r="G12" s="29"/>
      <c r="H12" s="29"/>
      <c r="I12" s="44"/>
      <c r="J12" s="43"/>
      <c r="K12" s="29"/>
      <c r="L12" s="44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17347</v>
      </c>
      <c r="C13" s="25">
        <v>17347</v>
      </c>
      <c r="D13" s="25"/>
      <c r="E13" s="25">
        <v>649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66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21.75" customHeight="1">
      <c r="A8" s="25" t="s">
        <v>13</v>
      </c>
      <c r="B8" s="25">
        <f>B9+B10+B11+B12+B13</f>
        <v>321904</v>
      </c>
      <c r="C8" s="25">
        <v>34588</v>
      </c>
      <c r="D8" s="25">
        <v>0</v>
      </c>
      <c r="E8" s="25">
        <f>E9+E10+E11+E12+E13</f>
        <v>7424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21.75" customHeight="1">
      <c r="A9" s="25" t="s">
        <v>14</v>
      </c>
      <c r="B9" s="25">
        <v>74125</v>
      </c>
      <c r="C9" s="25">
        <v>17523</v>
      </c>
      <c r="D9" s="25"/>
      <c r="E9" s="25">
        <v>2356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21.75" customHeight="1">
      <c r="A10" s="25" t="s">
        <v>18</v>
      </c>
      <c r="B10" s="25">
        <v>112010</v>
      </c>
      <c r="C10" s="25"/>
      <c r="D10" s="25"/>
      <c r="E10" s="25">
        <v>2101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21.75" customHeight="1">
      <c r="A11" s="25" t="s">
        <v>19</v>
      </c>
      <c r="B11" s="25">
        <v>69109</v>
      </c>
      <c r="C11" s="25"/>
      <c r="D11" s="25"/>
      <c r="E11" s="25">
        <v>1326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21.75" customHeight="1">
      <c r="A12" s="25" t="s">
        <v>22</v>
      </c>
      <c r="B12" s="25">
        <v>48546</v>
      </c>
      <c r="C12" s="25"/>
      <c r="D12" s="25"/>
      <c r="E12" s="25">
        <v>874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21.75" customHeight="1">
      <c r="A13" s="25" t="s">
        <v>48</v>
      </c>
      <c r="B13" s="25">
        <v>18114</v>
      </c>
      <c r="C13" s="25">
        <v>18114</v>
      </c>
      <c r="D13" s="25"/>
      <c r="E13" s="25">
        <v>767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21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K27" sqref="K27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68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328787</v>
      </c>
      <c r="C8" s="25">
        <v>34588</v>
      </c>
      <c r="D8" s="25">
        <v>0</v>
      </c>
      <c r="E8" s="25">
        <f>E9+E10+E11+E12+E13</f>
        <v>6883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76107</v>
      </c>
      <c r="C9" s="25">
        <v>18215</v>
      </c>
      <c r="D9" s="25"/>
      <c r="E9" s="25">
        <v>1982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113629</v>
      </c>
      <c r="C10" s="25"/>
      <c r="D10" s="25"/>
      <c r="E10" s="25">
        <v>1619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70262</v>
      </c>
      <c r="C11" s="25"/>
      <c r="D11" s="25"/>
      <c r="E11" s="25">
        <v>1153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49490</v>
      </c>
      <c r="C12" s="25"/>
      <c r="D12" s="25"/>
      <c r="E12" s="25">
        <v>944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19299</v>
      </c>
      <c r="C13" s="25">
        <v>19299</v>
      </c>
      <c r="D13" s="25"/>
      <c r="E13" s="25">
        <v>1185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E8" sqref="E8"/>
    </sheetView>
  </sheetViews>
  <sheetFormatPr defaultColWidth="9.00390625" defaultRowHeight="15.75"/>
  <cols>
    <col min="1" max="1" width="26.87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69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335541</v>
      </c>
      <c r="C8" s="25">
        <f>C9+C10+C11+C12+C13</f>
        <v>38567</v>
      </c>
      <c r="D8" s="25">
        <v>0</v>
      </c>
      <c r="E8" s="25">
        <f>E9+E10+E11+E12+E13</f>
        <v>6754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78110</v>
      </c>
      <c r="C9" s="25">
        <v>18441</v>
      </c>
      <c r="D9" s="25"/>
      <c r="E9" s="25">
        <v>2003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115996</v>
      </c>
      <c r="C10" s="25"/>
      <c r="D10" s="25"/>
      <c r="E10" s="25">
        <v>2367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71236</v>
      </c>
      <c r="C11" s="25"/>
      <c r="D11" s="25"/>
      <c r="E11" s="25">
        <v>974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50073</v>
      </c>
      <c r="C12" s="25"/>
      <c r="D12" s="25"/>
      <c r="E12" s="25">
        <v>583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20126</v>
      </c>
      <c r="C13" s="25">
        <v>20126</v>
      </c>
      <c r="D13" s="25"/>
      <c r="E13" s="25">
        <v>827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I31" sqref="I31"/>
    </sheetView>
  </sheetViews>
  <sheetFormatPr defaultColWidth="8.625" defaultRowHeight="15.75"/>
  <cols>
    <col min="1" max="1" width="30.25390625" style="0" customWidth="1"/>
    <col min="3" max="3" width="9.375" style="0" bestFit="1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348474</v>
      </c>
      <c r="C8" s="25">
        <f>C9+C10+C11+C12+C13</f>
        <v>43188</v>
      </c>
      <c r="D8" s="25">
        <v>0</v>
      </c>
      <c r="E8" s="25">
        <f>E9+E10+E11+E12+E13</f>
        <v>12933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81360</v>
      </c>
      <c r="C9" s="25">
        <v>19888</v>
      </c>
      <c r="D9" s="25"/>
      <c r="E9" s="25">
        <v>3250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118010</v>
      </c>
      <c r="C10" s="25"/>
      <c r="D10" s="25"/>
      <c r="E10" s="25">
        <v>2014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73399</v>
      </c>
      <c r="C11" s="25"/>
      <c r="D11" s="25"/>
      <c r="E11" s="25">
        <v>2163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52405</v>
      </c>
      <c r="C12" s="25"/>
      <c r="D12" s="25"/>
      <c r="E12" s="25">
        <v>2332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23300</v>
      </c>
      <c r="C13" s="25">
        <v>23300</v>
      </c>
      <c r="D13" s="25"/>
      <c r="E13" s="25">
        <v>3174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9.00390625" defaultRowHeight="15.75"/>
  <cols>
    <col min="1" max="1" width="29.375" style="0" bestFit="1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355095</v>
      </c>
      <c r="C8" s="25">
        <f>C9+C10+C11+C12+C13</f>
        <v>44060</v>
      </c>
      <c r="D8" s="25">
        <v>0</v>
      </c>
      <c r="E8" s="25">
        <f>E9+E10+E11+E12+E13</f>
        <v>6621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83310</v>
      </c>
      <c r="C9" s="25">
        <v>20277</v>
      </c>
      <c r="D9" s="25"/>
      <c r="E9" s="25">
        <v>1950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120318</v>
      </c>
      <c r="C10" s="25"/>
      <c r="D10" s="25"/>
      <c r="E10" s="25">
        <v>2308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74535</v>
      </c>
      <c r="C11" s="25"/>
      <c r="D11" s="25"/>
      <c r="E11" s="25">
        <v>1136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65">
        <v>53149</v>
      </c>
      <c r="C12" s="25"/>
      <c r="D12" s="25"/>
      <c r="E12" s="25">
        <v>744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23783</v>
      </c>
      <c r="C13" s="25">
        <v>23783</v>
      </c>
      <c r="D13" s="25"/>
      <c r="E13" s="25">
        <v>483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20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21.75" customHeight="1">
      <c r="A8" s="25" t="s">
        <v>13</v>
      </c>
      <c r="B8" s="25">
        <f>B9+B10+B11+B12+B13</f>
        <v>363368</v>
      </c>
      <c r="C8" s="25">
        <f>C9+C10+C11+C12+C13</f>
        <v>45323</v>
      </c>
      <c r="D8" s="25">
        <v>0</v>
      </c>
      <c r="E8" s="25">
        <f>E9+E10+E11+E12+E13</f>
        <v>8273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21.75" customHeight="1">
      <c r="A9" s="25" t="s">
        <v>14</v>
      </c>
      <c r="B9" s="25">
        <v>86003</v>
      </c>
      <c r="C9" s="25">
        <v>20592</v>
      </c>
      <c r="D9" s="25"/>
      <c r="E9" s="25">
        <v>2693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21.75" customHeight="1">
      <c r="A10" s="25" t="s">
        <v>18</v>
      </c>
      <c r="B10" s="25">
        <v>122998</v>
      </c>
      <c r="C10" s="25"/>
      <c r="D10" s="25"/>
      <c r="E10" s="25">
        <v>2680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21.75" customHeight="1">
      <c r="A11" s="25" t="s">
        <v>19</v>
      </c>
      <c r="B11" s="25">
        <v>75854</v>
      </c>
      <c r="C11" s="25"/>
      <c r="D11" s="25"/>
      <c r="E11" s="25">
        <v>1319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21.75" customHeight="1">
      <c r="A12" s="25" t="s">
        <v>22</v>
      </c>
      <c r="B12" s="65">
        <v>53782</v>
      </c>
      <c r="C12" s="25"/>
      <c r="D12" s="25"/>
      <c r="E12" s="25">
        <v>633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21.75" customHeight="1">
      <c r="A13" s="25" t="s">
        <v>48</v>
      </c>
      <c r="B13" s="25">
        <v>24731</v>
      </c>
      <c r="C13" s="25">
        <v>24731</v>
      </c>
      <c r="D13" s="25"/>
      <c r="E13" s="25">
        <v>948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21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5"/>
    </sheetView>
  </sheetViews>
  <sheetFormatPr defaultColWidth="8.75390625" defaultRowHeight="15.75"/>
  <cols>
    <col min="1" max="1" width="29.375" style="0" bestFit="1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371204</v>
      </c>
      <c r="C8" s="25">
        <f>C9+C10+C11+C12+C13</f>
        <v>46115</v>
      </c>
      <c r="D8" s="25">
        <v>0</v>
      </c>
      <c r="E8" s="25">
        <f>E9+E10+E11+E12+E13</f>
        <v>7836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88234</v>
      </c>
      <c r="C9" s="25">
        <v>20963</v>
      </c>
      <c r="D9" s="25"/>
      <c r="E9" s="25">
        <v>2231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125802</v>
      </c>
      <c r="C10" s="25"/>
      <c r="D10" s="25"/>
      <c r="E10" s="25">
        <v>2804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77478</v>
      </c>
      <c r="C11" s="25"/>
      <c r="D11" s="25"/>
      <c r="E11" s="25">
        <v>1624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65">
        <v>54538</v>
      </c>
      <c r="C12" s="25"/>
      <c r="D12" s="25"/>
      <c r="E12" s="25">
        <v>756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25152</v>
      </c>
      <c r="C13" s="25">
        <v>25152</v>
      </c>
      <c r="D13" s="25"/>
      <c r="E13" s="25">
        <v>421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1" sqref="A1:S18"/>
    </sheetView>
  </sheetViews>
  <sheetFormatPr defaultColWidth="9.00390625" defaultRowHeight="15.75"/>
  <cols>
    <col min="1" max="1" width="33.87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29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3064</v>
      </c>
      <c r="C9" s="117">
        <f>SUM(C13:C13)</f>
        <v>0</v>
      </c>
      <c r="D9" s="117">
        <f>SUM(D13:D13)</f>
        <v>0</v>
      </c>
      <c r="E9" s="118">
        <f>SUM(E10:E13)</f>
        <v>1939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935</v>
      </c>
      <c r="C10" s="123"/>
      <c r="D10" s="123"/>
      <c r="E10" s="124">
        <v>550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1299</v>
      </c>
      <c r="C11" s="123"/>
      <c r="D11" s="123"/>
      <c r="E11" s="126">
        <v>1119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380</v>
      </c>
      <c r="C12" s="123"/>
      <c r="D12" s="123"/>
      <c r="E12" s="127">
        <v>230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450</v>
      </c>
      <c r="C13" s="130"/>
      <c r="D13" s="130"/>
      <c r="E13" s="127">
        <v>40</v>
      </c>
      <c r="F13" s="131"/>
      <c r="G13" s="132"/>
      <c r="H13" s="132"/>
      <c r="I13" s="154"/>
      <c r="J13" s="131"/>
      <c r="K13" s="132"/>
      <c r="L13" s="154"/>
      <c r="M13" s="159"/>
      <c r="N13" s="160" t="s">
        <v>30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6"/>
    </sheetView>
  </sheetViews>
  <sheetFormatPr defaultColWidth="9.00390625" defaultRowHeight="15.75"/>
  <cols>
    <col min="1" max="1" width="29.375" style="0" bestFit="1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376047</v>
      </c>
      <c r="C8" s="25">
        <f>C9+C10+C11+C12+C13</f>
        <v>47108</v>
      </c>
      <c r="D8" s="25">
        <v>0</v>
      </c>
      <c r="E8" s="25">
        <f>E9+E10+E11+E12+E13</f>
        <v>4843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89674</v>
      </c>
      <c r="C9" s="25">
        <v>21154</v>
      </c>
      <c r="D9" s="25"/>
      <c r="E9" s="25">
        <v>1440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125802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79046</v>
      </c>
      <c r="C11" s="25"/>
      <c r="D11" s="25"/>
      <c r="E11" s="25">
        <v>1568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65">
        <v>55571</v>
      </c>
      <c r="C12" s="25"/>
      <c r="D12" s="25"/>
      <c r="E12" s="25">
        <v>1033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25954</v>
      </c>
      <c r="C13" s="25">
        <v>25954</v>
      </c>
      <c r="D13" s="25"/>
      <c r="E13" s="25">
        <v>802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9.00390625" defaultRowHeight="15.75"/>
  <cols>
    <col min="1" max="1" width="19.50390625" style="0" customWidth="1"/>
    <col min="5" max="5" width="9.5039062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387915</v>
      </c>
      <c r="C8" s="25">
        <f>C9+C10+C11+C12+C13</f>
        <v>50127</v>
      </c>
      <c r="D8" s="25">
        <v>0</v>
      </c>
      <c r="E8" s="25">
        <f>E9+E10+E11+E12+E13</f>
        <v>11868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92874</v>
      </c>
      <c r="C9" s="25">
        <v>22128</v>
      </c>
      <c r="D9" s="25"/>
      <c r="E9" s="25">
        <v>3200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127920</v>
      </c>
      <c r="C10" s="25"/>
      <c r="D10" s="25"/>
      <c r="E10" s="25">
        <v>2118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81438</v>
      </c>
      <c r="C11" s="25"/>
      <c r="D11" s="25"/>
      <c r="E11" s="25">
        <v>2392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65">
        <v>57684</v>
      </c>
      <c r="C12" s="25"/>
      <c r="D12" s="25"/>
      <c r="E12" s="25">
        <v>2113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27999</v>
      </c>
      <c r="C13" s="25">
        <v>27999</v>
      </c>
      <c r="D13" s="25"/>
      <c r="E13" s="25">
        <v>2045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SheetLayoutView="100" workbookViewId="0" topLeftCell="A1">
      <selection activeCell="I12" sqref="I12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21.75" customHeight="1">
      <c r="A8" s="25" t="s">
        <v>13</v>
      </c>
      <c r="B8" s="25">
        <f>B9+B10+B11+B12+B13</f>
        <v>394106</v>
      </c>
      <c r="C8" s="25">
        <f>C9+C10+C11+C12+C13</f>
        <v>51072</v>
      </c>
      <c r="D8" s="25">
        <v>0</v>
      </c>
      <c r="E8" s="25">
        <f>E9+E10+E11+E12+E13</f>
        <v>6191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21.75" customHeight="1">
      <c r="A9" s="25" t="s">
        <v>14</v>
      </c>
      <c r="B9" s="25">
        <v>94743</v>
      </c>
      <c r="C9" s="25">
        <v>22608</v>
      </c>
      <c r="D9" s="25"/>
      <c r="E9" s="25">
        <v>1869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21.75" customHeight="1">
      <c r="A10" s="25" t="s">
        <v>18</v>
      </c>
      <c r="B10" s="25">
        <v>129986</v>
      </c>
      <c r="C10" s="25"/>
      <c r="D10" s="25"/>
      <c r="E10" s="25">
        <v>2066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21.75" customHeight="1">
      <c r="A11" s="25" t="s">
        <v>19</v>
      </c>
      <c r="B11" s="25">
        <v>82606</v>
      </c>
      <c r="C11" s="25"/>
      <c r="D11" s="25"/>
      <c r="E11" s="25">
        <v>1168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21.75" customHeight="1">
      <c r="A12" s="25" t="s">
        <v>22</v>
      </c>
      <c r="B12" s="65">
        <v>58307</v>
      </c>
      <c r="C12" s="25"/>
      <c r="D12" s="25"/>
      <c r="E12" s="25">
        <v>623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21.75" customHeight="1">
      <c r="A13" s="25" t="s">
        <v>48</v>
      </c>
      <c r="B13" s="25">
        <v>28464</v>
      </c>
      <c r="C13" s="25">
        <v>28464</v>
      </c>
      <c r="D13" s="25"/>
      <c r="E13" s="25">
        <v>465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21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O36" sqref="O36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400062</v>
      </c>
      <c r="C8" s="25">
        <f>C9+C10+C11+C12+C13</f>
        <v>52167</v>
      </c>
      <c r="D8" s="25">
        <v>0</v>
      </c>
      <c r="E8" s="25">
        <f>E9+E10+E11+E12+E13</f>
        <v>5956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96865</v>
      </c>
      <c r="C9" s="25">
        <v>23060</v>
      </c>
      <c r="D9" s="25"/>
      <c r="E9" s="25">
        <v>2122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131586</v>
      </c>
      <c r="C10" s="25"/>
      <c r="D10" s="25"/>
      <c r="E10" s="25">
        <v>1600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83588</v>
      </c>
      <c r="C11" s="25"/>
      <c r="D11" s="25"/>
      <c r="E11" s="25">
        <v>982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65">
        <v>58916</v>
      </c>
      <c r="C12" s="25"/>
      <c r="D12" s="25"/>
      <c r="E12" s="25">
        <v>609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29107</v>
      </c>
      <c r="C13" s="25">
        <v>29107</v>
      </c>
      <c r="D13" s="25"/>
      <c r="E13" s="25">
        <v>643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14"/>
  <sheetViews>
    <sheetView zoomScale="148" zoomScaleNormal="148" zoomScaleSheetLayoutView="100" workbookViewId="0" topLeftCell="A3">
      <selection activeCell="U20" sqref="A1:U20"/>
    </sheetView>
  </sheetViews>
  <sheetFormatPr defaultColWidth="9.00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406085</v>
      </c>
      <c r="C8" s="25">
        <v>52630</v>
      </c>
      <c r="D8" s="25">
        <v>0</v>
      </c>
      <c r="E8" s="25">
        <v>6023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98715</v>
      </c>
      <c r="C9" s="25">
        <v>23291</v>
      </c>
      <c r="D9" s="25"/>
      <c r="E9" s="25">
        <v>1850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133901</v>
      </c>
      <c r="C10" s="25"/>
      <c r="D10" s="25"/>
      <c r="E10" s="25">
        <v>2315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84603</v>
      </c>
      <c r="C11" s="25"/>
      <c r="D11" s="25"/>
      <c r="E11" s="25">
        <v>1015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59527</v>
      </c>
      <c r="C12" s="25"/>
      <c r="D12" s="25"/>
      <c r="E12" s="25">
        <v>611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29339</v>
      </c>
      <c r="C13" s="25">
        <v>29339</v>
      </c>
      <c r="D13" s="25"/>
      <c r="E13" s="25">
        <v>232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14"/>
  <sheetViews>
    <sheetView zoomScale="85" zoomScaleNormal="85" zoomScaleSheetLayoutView="140" workbookViewId="0" topLeftCell="A1">
      <selection activeCell="F5" sqref="F5:F7"/>
    </sheetView>
  </sheetViews>
  <sheetFormatPr defaultColWidth="8.50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412296</v>
      </c>
      <c r="C8" s="25">
        <v>53631</v>
      </c>
      <c r="D8" s="25">
        <v>0</v>
      </c>
      <c r="E8" s="25">
        <v>6211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101395</v>
      </c>
      <c r="C9" s="25">
        <v>23888</v>
      </c>
      <c r="D9" s="25"/>
      <c r="E9" s="25">
        <v>2680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135063</v>
      </c>
      <c r="C10" s="25"/>
      <c r="D10" s="25"/>
      <c r="E10" s="25">
        <v>1162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85961</v>
      </c>
      <c r="C11" s="25"/>
      <c r="D11" s="25"/>
      <c r="E11" s="25">
        <v>1358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607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29743</v>
      </c>
      <c r="C13" s="25">
        <v>29743</v>
      </c>
      <c r="D13" s="25"/>
      <c r="E13" s="25">
        <v>404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424066</v>
      </c>
      <c r="C8" s="25">
        <f>C9+C10+C11+C12+C13</f>
        <v>55211</v>
      </c>
      <c r="D8" s="25">
        <f>D9+D10+D11+D12+D13</f>
        <v>0</v>
      </c>
      <c r="E8" s="25">
        <f>E9+E10+E11+E12+E13</f>
        <v>11770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105377</v>
      </c>
      <c r="C9" s="25">
        <v>25240</v>
      </c>
      <c r="D9" s="25"/>
      <c r="E9" s="25">
        <v>3982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139960</v>
      </c>
      <c r="C10" s="25"/>
      <c r="D10" s="25"/>
      <c r="E10" s="25">
        <v>4897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88624</v>
      </c>
      <c r="C11" s="25"/>
      <c r="D11" s="25"/>
      <c r="E11" s="25">
        <v>2663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/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29971</v>
      </c>
      <c r="C13" s="25">
        <v>29971</v>
      </c>
      <c r="D13" s="25"/>
      <c r="E13" s="25">
        <v>228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426829</v>
      </c>
      <c r="C8" s="25">
        <f>C9+C10+C11+C12+C13</f>
        <v>56099</v>
      </c>
      <c r="D8" s="25">
        <f>D9+D10+D11+D12+D13</f>
        <v>0</v>
      </c>
      <c r="E8" s="25">
        <f>E9+E10+E11+E12+E13</f>
        <v>2763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107995</v>
      </c>
      <c r="C9" s="25">
        <v>25983</v>
      </c>
      <c r="D9" s="25"/>
      <c r="E9" s="25">
        <v>2618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139960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88624</v>
      </c>
      <c r="C11" s="25"/>
      <c r="D11" s="25"/>
      <c r="E11" s="25">
        <v>0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30116</v>
      </c>
      <c r="C13" s="25">
        <v>30116</v>
      </c>
      <c r="D13" s="25"/>
      <c r="E13" s="25">
        <v>145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433154</v>
      </c>
      <c r="C8" s="25">
        <f>C9+C10+C11+C12+C13</f>
        <v>57221</v>
      </c>
      <c r="D8" s="25">
        <f>D9+D10+D11+D12+D13</f>
        <v>0</v>
      </c>
      <c r="E8" s="25">
        <f>E9+E10+E11+E12+E13</f>
        <v>6325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110674</v>
      </c>
      <c r="C9" s="25">
        <v>26881</v>
      </c>
      <c r="D9" s="25"/>
      <c r="E9" s="25">
        <v>2679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141796</v>
      </c>
      <c r="C10" s="25"/>
      <c r="D10" s="25"/>
      <c r="E10" s="25">
        <v>1836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90210</v>
      </c>
      <c r="C11" s="25"/>
      <c r="D11" s="25"/>
      <c r="E11" s="25">
        <v>1586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30340</v>
      </c>
      <c r="C13" s="25">
        <v>30340</v>
      </c>
      <c r="D13" s="25"/>
      <c r="E13" s="25">
        <v>224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cols>
    <col min="6" max="6" width="6.00390625" style="0" customWidth="1"/>
    <col min="7" max="7" width="6.25390625" style="0" customWidth="1"/>
    <col min="8" max="8" width="7.25390625" style="0" customWidth="1"/>
    <col min="9" max="9" width="7.125" style="0" customWidth="1"/>
    <col min="12" max="12" width="6.87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21.75" customHeight="1">
      <c r="A8" s="62" t="s">
        <v>13</v>
      </c>
      <c r="B8" s="25">
        <f>B9+B10+B11+B12+B13</f>
        <v>437631</v>
      </c>
      <c r="C8" s="25">
        <f>C9+C10+C11+C12+C13</f>
        <v>58409</v>
      </c>
      <c r="D8" s="25">
        <f>D9+D10+D11+D12+D13</f>
        <v>0</v>
      </c>
      <c r="E8" s="25">
        <f>E9+E10+E11+E12+E13</f>
        <v>4477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21.75" customHeight="1">
      <c r="A9" s="62" t="s">
        <v>14</v>
      </c>
      <c r="B9" s="25">
        <v>113799</v>
      </c>
      <c r="C9" s="25">
        <v>27964</v>
      </c>
      <c r="D9" s="25"/>
      <c r="E9" s="25">
        <v>3125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21.75" customHeight="1">
      <c r="A10" s="62" t="s">
        <v>18</v>
      </c>
      <c r="B10" s="25">
        <v>141796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21.75" customHeight="1">
      <c r="A11" s="62" t="s">
        <v>19</v>
      </c>
      <c r="B11" s="25">
        <v>91457</v>
      </c>
      <c r="C11" s="25"/>
      <c r="D11" s="25"/>
      <c r="E11" s="25">
        <v>1247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21.75" customHeight="1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21.75" customHeight="1">
      <c r="A13" s="62" t="s">
        <v>48</v>
      </c>
      <c r="B13" s="25">
        <v>30445</v>
      </c>
      <c r="C13" s="25">
        <v>30445</v>
      </c>
      <c r="D13" s="25"/>
      <c r="E13" s="25">
        <v>105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21.75" customHeight="1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E33" sqref="E33"/>
    </sheetView>
  </sheetViews>
  <sheetFormatPr defaultColWidth="9.00390625" defaultRowHeight="15.75"/>
  <cols>
    <col min="1" max="1" width="26.50390625" style="0" customWidth="1"/>
    <col min="8" max="8" width="11.50390625" style="0" customWidth="1"/>
    <col min="9" max="9" width="11.125" style="0" customWidth="1"/>
    <col min="10" max="10" width="10.50390625" style="0" customWidth="1"/>
    <col min="11" max="11" width="12.875" style="0" customWidth="1"/>
    <col min="12" max="12" width="13.62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31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10017</v>
      </c>
      <c r="C9" s="117">
        <f>SUM(C13:C13)</f>
        <v>0</v>
      </c>
      <c r="D9" s="117">
        <f>SUM(D13:D13)</f>
        <v>0</v>
      </c>
      <c r="E9" s="118">
        <f>SUM(E10:E13)</f>
        <v>6953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1785</v>
      </c>
      <c r="C10" s="123"/>
      <c r="D10" s="123"/>
      <c r="E10" s="124">
        <v>850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5682</v>
      </c>
      <c r="C11" s="123"/>
      <c r="D11" s="123"/>
      <c r="E11" s="126">
        <v>4383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730</v>
      </c>
      <c r="C12" s="123"/>
      <c r="D12" s="123"/>
      <c r="E12" s="127">
        <v>350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1820</v>
      </c>
      <c r="C13" s="130"/>
      <c r="D13" s="130"/>
      <c r="E13" s="127">
        <v>1370</v>
      </c>
      <c r="F13" s="131"/>
      <c r="G13" s="132"/>
      <c r="H13" s="132"/>
      <c r="I13" s="154"/>
      <c r="J13" s="131"/>
      <c r="K13" s="132"/>
      <c r="L13" s="154"/>
      <c r="M13" s="159"/>
      <c r="N13" s="160" t="s">
        <v>32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441854</v>
      </c>
      <c r="C8" s="25">
        <f>C9+C10+C11+C12+C13</f>
        <v>59661</v>
      </c>
      <c r="D8" s="25">
        <f>D9+D10+D11+D12+D13</f>
        <v>0</v>
      </c>
      <c r="E8" s="25">
        <f>E9+E10+E11+E12+E13</f>
        <v>4223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116921</v>
      </c>
      <c r="C9" s="25">
        <v>29090</v>
      </c>
      <c r="D9" s="25"/>
      <c r="E9" s="25">
        <v>3122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141796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92432</v>
      </c>
      <c r="C11" s="25"/>
      <c r="D11" s="25"/>
      <c r="E11" s="25">
        <v>975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30571</v>
      </c>
      <c r="C13" s="25">
        <v>30571</v>
      </c>
      <c r="D13" s="25"/>
      <c r="E13" s="25">
        <v>126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451789</v>
      </c>
      <c r="C8" s="25">
        <f>C9+C10+C11+C12+C13</f>
        <v>62104</v>
      </c>
      <c r="D8" s="25">
        <f>D9+D10+D11+D12+D13</f>
        <v>0</v>
      </c>
      <c r="E8" s="25">
        <f>E9+E10+E11+E12+E13</f>
        <v>9935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121277</v>
      </c>
      <c r="C9" s="25">
        <v>31037</v>
      </c>
      <c r="D9" s="25"/>
      <c r="E9" s="25">
        <v>4356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144965</v>
      </c>
      <c r="C10" s="25"/>
      <c r="D10" s="25"/>
      <c r="E10" s="25">
        <v>3169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94346</v>
      </c>
      <c r="C11" s="25"/>
      <c r="D11" s="25"/>
      <c r="E11" s="25">
        <v>1914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31067</v>
      </c>
      <c r="C13" s="25">
        <v>31067</v>
      </c>
      <c r="D13" s="25"/>
      <c r="E13" s="25">
        <v>496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456775</v>
      </c>
      <c r="C8" s="25">
        <f>C9+C10+C11+C12+C13</f>
        <v>63212</v>
      </c>
      <c r="D8" s="25">
        <f>D9+D10+D11+D12+D13</f>
        <v>0</v>
      </c>
      <c r="E8" s="25">
        <f>E9+E10+E11+E12+E13</f>
        <v>4986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124258</v>
      </c>
      <c r="C9" s="25">
        <v>32012</v>
      </c>
      <c r="D9" s="25"/>
      <c r="E9" s="25">
        <v>2981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146011</v>
      </c>
      <c r="C10" s="25"/>
      <c r="D10" s="25"/>
      <c r="E10" s="25">
        <v>1046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95172</v>
      </c>
      <c r="C11" s="25"/>
      <c r="D11" s="25"/>
      <c r="E11" s="25">
        <v>826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31200</v>
      </c>
      <c r="C13" s="25">
        <v>31200</v>
      </c>
      <c r="D13" s="25"/>
      <c r="E13" s="25">
        <v>133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6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463224</v>
      </c>
      <c r="C8" s="25">
        <f>C9+C10+C11+C12+C13</f>
        <v>64219</v>
      </c>
      <c r="D8" s="25">
        <f>D9+D10+D11+D12+D13</f>
        <v>0</v>
      </c>
      <c r="E8" s="25">
        <f>E9+E10+E11+E12+E13</f>
        <v>6449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127360</v>
      </c>
      <c r="C9" s="25">
        <v>32830</v>
      </c>
      <c r="D9" s="25"/>
      <c r="E9" s="25">
        <v>3102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148091</v>
      </c>
      <c r="C10" s="25"/>
      <c r="D10" s="25"/>
      <c r="E10" s="25">
        <v>2080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96250</v>
      </c>
      <c r="C11" s="25"/>
      <c r="D11" s="25"/>
      <c r="E11" s="25">
        <v>1078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31389</v>
      </c>
      <c r="C13" s="25">
        <v>31389</v>
      </c>
      <c r="D13" s="25"/>
      <c r="E13" s="25">
        <v>189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D3" sqref="D3:H3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468499</v>
      </c>
      <c r="C8" s="25">
        <f>C9+C10+C11+C12+C13</f>
        <v>65198</v>
      </c>
      <c r="D8" s="25">
        <f>D9+D10+D11+D12+D13</f>
        <v>0</v>
      </c>
      <c r="E8" s="25">
        <f>E9+E10+E11+E12+E13</f>
        <v>5275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130225</v>
      </c>
      <c r="C9" s="25">
        <v>33639</v>
      </c>
      <c r="D9" s="25"/>
      <c r="E9" s="25">
        <v>2865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149188</v>
      </c>
      <c r="C10" s="25"/>
      <c r="D10" s="25"/>
      <c r="E10" s="25">
        <v>1097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97393</v>
      </c>
      <c r="C11" s="25"/>
      <c r="D11" s="25"/>
      <c r="E11" s="25">
        <v>1143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31559</v>
      </c>
      <c r="C13" s="25">
        <v>31559</v>
      </c>
      <c r="D13" s="25"/>
      <c r="E13" s="25">
        <v>170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475399</v>
      </c>
      <c r="C8" s="25">
        <f>C9+C10+C11+C12+C13</f>
        <v>65915</v>
      </c>
      <c r="D8" s="25">
        <f>D9+D10+D11+D12+D13</f>
        <v>0</v>
      </c>
      <c r="E8" s="25">
        <f>E9+E10+E11+E12+E13</f>
        <v>6900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133481</v>
      </c>
      <c r="C9" s="25">
        <v>34295</v>
      </c>
      <c r="D9" s="25"/>
      <c r="E9" s="25">
        <v>3256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151921</v>
      </c>
      <c r="C10" s="25"/>
      <c r="D10" s="25"/>
      <c r="E10" s="25">
        <v>2733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98243</v>
      </c>
      <c r="C11" s="25"/>
      <c r="D11" s="25"/>
      <c r="E11" s="25">
        <v>850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31620</v>
      </c>
      <c r="C13" s="25">
        <v>31620</v>
      </c>
      <c r="D13" s="25"/>
      <c r="E13" s="25">
        <v>61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K27" sqref="K27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487946</v>
      </c>
      <c r="C8" s="25">
        <f>C9+C10+C11+C12+C13</f>
        <v>68322</v>
      </c>
      <c r="D8" s="25">
        <f>D9+D10+D11+D12+D13</f>
        <v>0</v>
      </c>
      <c r="E8" s="25">
        <f>E9+E10+E11+E12+E13</f>
        <v>12547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138604</v>
      </c>
      <c r="C9" s="25">
        <v>36513</v>
      </c>
      <c r="D9" s="25"/>
      <c r="E9" s="25">
        <v>5123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156522</v>
      </c>
      <c r="C10" s="25"/>
      <c r="D10" s="25"/>
      <c r="E10" s="25">
        <v>4601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100877</v>
      </c>
      <c r="C11" s="25"/>
      <c r="D11" s="25"/>
      <c r="E11" s="25">
        <v>2634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31809</v>
      </c>
      <c r="C13" s="25">
        <v>31809</v>
      </c>
      <c r="D13" s="25"/>
      <c r="E13" s="25">
        <v>189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I11" sqref="I11"/>
    </sheetView>
  </sheetViews>
  <sheetFormatPr defaultColWidth="9.00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493633</v>
      </c>
      <c r="C8" s="25">
        <f>C9+C10+C11+C12+C13</f>
        <v>69245</v>
      </c>
      <c r="D8" s="25">
        <f>D9+D10+D11+D12+D13</f>
        <v>0</v>
      </c>
      <c r="E8" s="25">
        <f>E9+E10+E11+E12+E13</f>
        <v>5687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141154</v>
      </c>
      <c r="C9" s="25">
        <v>37407</v>
      </c>
      <c r="D9" s="25"/>
      <c r="E9" s="25">
        <v>2550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158696</v>
      </c>
      <c r="C10" s="25"/>
      <c r="D10" s="25"/>
      <c r="E10" s="25">
        <v>2174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101811</v>
      </c>
      <c r="C11" s="25"/>
      <c r="D11" s="25"/>
      <c r="E11" s="25">
        <v>934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31838</v>
      </c>
      <c r="C13" s="25">
        <v>31838</v>
      </c>
      <c r="D13" s="25"/>
      <c r="E13" s="25">
        <v>29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7"/>
      <c r="C14" s="57"/>
      <c r="D14" s="57"/>
      <c r="E14" s="58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M35" sqref="M35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501452</v>
      </c>
      <c r="C8" s="25">
        <f>C9+C10+C11+C12+C13</f>
        <v>73990</v>
      </c>
      <c r="D8" s="25">
        <f>D9+D10+D11+D12+D13</f>
        <v>0</v>
      </c>
      <c r="E8" s="25">
        <f>E9+E10+E11+E12+E13</f>
        <v>7819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146786</v>
      </c>
      <c r="C9" s="25">
        <v>42152</v>
      </c>
      <c r="D9" s="25"/>
      <c r="E9" s="25">
        <v>5632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160101</v>
      </c>
      <c r="C10" s="25"/>
      <c r="D10" s="25"/>
      <c r="E10" s="25">
        <v>1405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102593</v>
      </c>
      <c r="C11" s="25"/>
      <c r="D11" s="25"/>
      <c r="E11" s="25">
        <v>782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31838</v>
      </c>
      <c r="C13" s="25">
        <v>31838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7"/>
      <c r="C14" s="57"/>
      <c r="D14" s="57"/>
      <c r="E14" s="58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510547</v>
      </c>
      <c r="C8" s="25">
        <f>C9+C10+C11+C12+C13</f>
        <v>78713</v>
      </c>
      <c r="D8" s="25">
        <f>D9+D10+D11+D12+D13</f>
        <v>0</v>
      </c>
      <c r="E8" s="25">
        <f>E9+E10+E11+E12+E13</f>
        <v>9095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152407</v>
      </c>
      <c r="C9" s="25">
        <v>46875</v>
      </c>
      <c r="D9" s="25"/>
      <c r="E9" s="25">
        <v>5621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162312</v>
      </c>
      <c r="C10" s="25"/>
      <c r="D10" s="25"/>
      <c r="E10" s="25">
        <v>2211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103856</v>
      </c>
      <c r="C11" s="25"/>
      <c r="D11" s="25"/>
      <c r="E11" s="25">
        <v>1263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31838</v>
      </c>
      <c r="C13" s="25">
        <v>31838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7"/>
      <c r="C14" s="57"/>
      <c r="D14" s="57"/>
      <c r="E14" s="58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F32" sqref="F32"/>
    </sheetView>
  </sheetViews>
  <sheetFormatPr defaultColWidth="9.00390625" defaultRowHeight="15.75"/>
  <cols>
    <col min="1" max="1" width="30.7539062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33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19187</v>
      </c>
      <c r="C9" s="117">
        <f>SUM(C13:C13)</f>
        <v>0</v>
      </c>
      <c r="D9" s="117">
        <f>SUM(D13:D13)</f>
        <v>0</v>
      </c>
      <c r="E9" s="118">
        <f>SUM(E10:E13)</f>
        <v>9170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3890</v>
      </c>
      <c r="C10" s="123"/>
      <c r="D10" s="123"/>
      <c r="E10" s="124">
        <v>2105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9319</v>
      </c>
      <c r="C11" s="123"/>
      <c r="D11" s="123"/>
      <c r="E11" s="126">
        <v>3637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1410</v>
      </c>
      <c r="C12" s="123"/>
      <c r="D12" s="123"/>
      <c r="E12" s="127">
        <v>680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4568</v>
      </c>
      <c r="C13" s="130"/>
      <c r="D13" s="130"/>
      <c r="E13" s="127">
        <v>2748</v>
      </c>
      <c r="F13" s="131"/>
      <c r="G13" s="132"/>
      <c r="H13" s="132"/>
      <c r="I13" s="154"/>
      <c r="J13" s="131"/>
      <c r="K13" s="132"/>
      <c r="L13" s="154"/>
      <c r="M13" s="159"/>
      <c r="N13" s="160" t="s">
        <v>34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519304</v>
      </c>
      <c r="C8" s="25">
        <f>C9+C10+C11+C12+C13</f>
        <v>83269</v>
      </c>
      <c r="D8" s="25">
        <f>D9+D10+D11+D12+D13</f>
        <v>0</v>
      </c>
      <c r="E8" s="25">
        <f>E9+E10+E11+E12+E13</f>
        <v>8757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158157</v>
      </c>
      <c r="C9" s="25">
        <v>51416</v>
      </c>
      <c r="D9" s="25"/>
      <c r="E9" s="25">
        <v>5750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164466</v>
      </c>
      <c r="C10" s="25"/>
      <c r="D10" s="25"/>
      <c r="E10" s="25">
        <v>2154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104694</v>
      </c>
      <c r="C11" s="25"/>
      <c r="D11" s="25"/>
      <c r="E11" s="25">
        <v>838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31853</v>
      </c>
      <c r="C13" s="25">
        <v>31853</v>
      </c>
      <c r="D13" s="25"/>
      <c r="E13" s="25">
        <v>15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535552</v>
      </c>
      <c r="C8" s="25">
        <f>C9+C10+C11+C12+C13</f>
        <v>92033</v>
      </c>
      <c r="D8" s="25">
        <f>D9+D10+D11+D12+D13</f>
        <v>0</v>
      </c>
      <c r="E8" s="25">
        <f>E9+E10+E11+E12+E13</f>
        <v>16248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167420</v>
      </c>
      <c r="C9" s="25">
        <v>60167</v>
      </c>
      <c r="D9" s="25"/>
      <c r="E9" s="25">
        <v>9263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168823</v>
      </c>
      <c r="C10" s="25"/>
      <c r="D10" s="25"/>
      <c r="E10" s="25">
        <v>4357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107309</v>
      </c>
      <c r="C11" s="25"/>
      <c r="D11" s="25"/>
      <c r="E11" s="25">
        <v>2615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31866</v>
      </c>
      <c r="C13" s="25">
        <v>31866</v>
      </c>
      <c r="D13" s="25"/>
      <c r="E13" s="25">
        <v>13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6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540964</v>
      </c>
      <c r="C8" s="25">
        <f>C9+C10+C11+C12+C13</f>
        <v>96236</v>
      </c>
      <c r="D8" s="25">
        <f>D9+D10+D11+D12+D13</f>
        <v>0</v>
      </c>
      <c r="E8" s="25">
        <f>E9+E10+E11+E12+E13</f>
        <v>5412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172112</v>
      </c>
      <c r="C9" s="25">
        <v>64274</v>
      </c>
      <c r="D9" s="25"/>
      <c r="E9" s="25">
        <v>4692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168823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107933</v>
      </c>
      <c r="C11" s="25"/>
      <c r="D11" s="25"/>
      <c r="E11" s="25">
        <v>624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31962</v>
      </c>
      <c r="C13" s="25">
        <v>31962</v>
      </c>
      <c r="D13" s="25"/>
      <c r="E13" s="25">
        <v>96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E9" sqref="E9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546091</v>
      </c>
      <c r="C8" s="25">
        <f>C9+C10+C11+C12+C13</f>
        <v>100509</v>
      </c>
      <c r="D8" s="25">
        <f>D9+D10+D11+D12+D13</f>
        <v>0</v>
      </c>
      <c r="E8" s="25">
        <f>E9+E10+E11+E12+E13</f>
        <v>5127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176492</v>
      </c>
      <c r="C9" s="25">
        <v>68516</v>
      </c>
      <c r="D9" s="25"/>
      <c r="E9" s="25">
        <v>4380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168823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108649</v>
      </c>
      <c r="C11" s="25"/>
      <c r="D11" s="25"/>
      <c r="E11" s="25">
        <v>716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31993</v>
      </c>
      <c r="C13" s="25">
        <v>31993</v>
      </c>
      <c r="D13" s="25"/>
      <c r="E13" s="25">
        <v>31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4"/>
    </sheetView>
  </sheetViews>
  <sheetFormatPr defaultColWidth="9.00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551390</v>
      </c>
      <c r="C8" s="25">
        <f>C9+C10+C11+C12+C13</f>
        <v>102910</v>
      </c>
      <c r="D8" s="25">
        <f>D9+D10+D11+D12+D13</f>
        <v>0</v>
      </c>
      <c r="E8" s="25">
        <f>E9+E10+E11+E12+E13</f>
        <v>5299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181113</v>
      </c>
      <c r="C9" s="25">
        <v>70910</v>
      </c>
      <c r="D9" s="25"/>
      <c r="E9" s="25">
        <v>4621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168823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109320</v>
      </c>
      <c r="C11" s="25"/>
      <c r="D11" s="25"/>
      <c r="E11" s="25">
        <v>671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32000</v>
      </c>
      <c r="C13" s="25">
        <v>32000</v>
      </c>
      <c r="D13" s="25"/>
      <c r="E13" s="25">
        <v>7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D7" sqref="A1:S16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100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565159</v>
      </c>
      <c r="C8" s="25">
        <f>C9+C10+C11+C12+C13</f>
        <v>104563</v>
      </c>
      <c r="D8" s="25">
        <f>D9+D10+D11+D12+D13</f>
        <v>0</v>
      </c>
      <c r="E8" s="25">
        <f>E9+E10+E11+E12+E13</f>
        <v>13769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183729</v>
      </c>
      <c r="C9" s="25">
        <v>72542</v>
      </c>
      <c r="D9" s="25"/>
      <c r="E9" s="25">
        <v>2616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179012</v>
      </c>
      <c r="C10" s="25"/>
      <c r="D10" s="25"/>
      <c r="E10" s="25">
        <v>10189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110263</v>
      </c>
      <c r="C11" s="25"/>
      <c r="D11" s="25"/>
      <c r="E11" s="25">
        <v>943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101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32021</v>
      </c>
      <c r="C13" s="25">
        <v>32021</v>
      </c>
      <c r="D13" s="25"/>
      <c r="E13" s="25">
        <v>21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S13"/>
  <sheetViews>
    <sheetView zoomScale="72" zoomScaleNormal="72" zoomScaleSheetLayoutView="130" workbookViewId="0" topLeftCell="A1">
      <selection activeCell="A1" sqref="A1:S13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102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577160</v>
      </c>
      <c r="C8" s="25">
        <f>C9+C10+C11+C12+C13</f>
        <v>105452</v>
      </c>
      <c r="D8" s="25">
        <f>D9+D10+D11+D12+D13</f>
        <v>0</v>
      </c>
      <c r="E8" s="25">
        <f>E9+E10+E11+E12+E13</f>
        <v>12001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186604</v>
      </c>
      <c r="C9" s="25">
        <v>72971</v>
      </c>
      <c r="D9" s="25"/>
      <c r="E9" s="25">
        <v>2875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184633</v>
      </c>
      <c r="C10" s="25"/>
      <c r="D10" s="25"/>
      <c r="E10" s="25">
        <v>5621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113308</v>
      </c>
      <c r="C11" s="25"/>
      <c r="D11" s="25"/>
      <c r="E11" s="25">
        <v>3045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101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32481</v>
      </c>
      <c r="C13" s="25">
        <v>32481</v>
      </c>
      <c r="D13" s="25"/>
      <c r="E13" s="25">
        <v>460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J19" sqref="J19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103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582597</v>
      </c>
      <c r="C8" s="25">
        <f>C9+C10+C11+C12+C13</f>
        <v>105452</v>
      </c>
      <c r="D8" s="25">
        <f>D9+D10+D11+D12+D13</f>
        <v>0</v>
      </c>
      <c r="E8" s="25">
        <f>E9+E10+E11+E12+E13</f>
        <v>5437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187807</v>
      </c>
      <c r="C9" s="25">
        <v>72971</v>
      </c>
      <c r="D9" s="25"/>
      <c r="E9" s="25">
        <v>1203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186899</v>
      </c>
      <c r="C10" s="25"/>
      <c r="D10" s="25"/>
      <c r="E10" s="25">
        <v>2266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115276</v>
      </c>
      <c r="C11" s="25"/>
      <c r="D11" s="25"/>
      <c r="E11" s="25">
        <v>1968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101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32481</v>
      </c>
      <c r="C13" s="25">
        <v>32481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T16"/>
    </sheetView>
  </sheetViews>
  <sheetFormatPr defaultColWidth="9.00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104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589997</v>
      </c>
      <c r="C8" s="25">
        <f>C9+C10+C11+C12+C13</f>
        <v>105603</v>
      </c>
      <c r="D8" s="25">
        <f>D9+D10+D11+D12+D13</f>
        <v>0</v>
      </c>
      <c r="E8" s="25">
        <f>E9+E10+E11+E12+E13</f>
        <v>7400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189490</v>
      </c>
      <c r="C9" s="25">
        <v>72971</v>
      </c>
      <c r="D9" s="25"/>
      <c r="E9" s="25">
        <v>1683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189928</v>
      </c>
      <c r="C10" s="25"/>
      <c r="D10" s="25"/>
      <c r="E10" s="25">
        <v>3029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117813</v>
      </c>
      <c r="C11" s="25"/>
      <c r="D11" s="25"/>
      <c r="E11" s="25">
        <v>2537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101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32632</v>
      </c>
      <c r="C13" s="25">
        <v>32632</v>
      </c>
      <c r="D13" s="25"/>
      <c r="E13" s="25">
        <v>151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3"/>
    </sheetView>
  </sheetViews>
  <sheetFormatPr defaultColWidth="9.00390625" defaultRowHeight="15.75"/>
  <cols>
    <col min="1" max="1" width="19.37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105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603259</v>
      </c>
      <c r="C8" s="25">
        <f>C9+C10+C11+C12+C13</f>
        <v>106421</v>
      </c>
      <c r="D8" s="25">
        <f>D9+D10+D11+D12+D13</f>
        <v>0</v>
      </c>
      <c r="E8" s="25">
        <f>E9+E10+E11+E12+E13</f>
        <v>13262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193650</v>
      </c>
      <c r="C9" s="25">
        <v>73540</v>
      </c>
      <c r="D9" s="25"/>
      <c r="E9" s="25">
        <v>4160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193946</v>
      </c>
      <c r="C10" s="25"/>
      <c r="D10" s="25"/>
      <c r="E10" s="25">
        <v>4018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122648</v>
      </c>
      <c r="C11" s="25"/>
      <c r="D11" s="25"/>
      <c r="E11" s="25">
        <v>4835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106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249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D32" sqref="D32"/>
    </sheetView>
  </sheetViews>
  <sheetFormatPr defaultColWidth="9.00390625" defaultRowHeight="15.75"/>
  <cols>
    <col min="1" max="1" width="36.00390625" style="0" bestFit="1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35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21849</v>
      </c>
      <c r="C9" s="117">
        <f>SUM(C13:C13)</f>
        <v>0</v>
      </c>
      <c r="D9" s="117">
        <f>SUM(D13:D13)</f>
        <v>0</v>
      </c>
      <c r="E9" s="118">
        <f>SUM(E10:E13)</f>
        <v>2662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4470</v>
      </c>
      <c r="C10" s="123"/>
      <c r="D10" s="123"/>
      <c r="E10" s="124">
        <v>580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9319</v>
      </c>
      <c r="C11" s="123"/>
      <c r="D11" s="123"/>
      <c r="E11" s="126">
        <v>0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2535</v>
      </c>
      <c r="C12" s="123"/>
      <c r="D12" s="123"/>
      <c r="E12" s="127">
        <v>1125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5525</v>
      </c>
      <c r="C13" s="130"/>
      <c r="D13" s="130"/>
      <c r="E13" s="127">
        <v>957</v>
      </c>
      <c r="F13" s="131"/>
      <c r="G13" s="132"/>
      <c r="H13" s="132"/>
      <c r="I13" s="154"/>
      <c r="J13" s="131"/>
      <c r="K13" s="132"/>
      <c r="L13" s="154"/>
      <c r="M13" s="159"/>
      <c r="N13" s="160" t="s">
        <v>34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H10" sqref="H10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107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614956</v>
      </c>
      <c r="C8" s="25">
        <f>C9+C10+C11+C12+C13</f>
        <v>106539</v>
      </c>
      <c r="D8" s="25">
        <f>D9+D10+D11+D12+D13</f>
        <v>0</v>
      </c>
      <c r="E8" s="25">
        <f>E9+E10+E11+E12+E13</f>
        <v>11697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196302</v>
      </c>
      <c r="C9" s="25">
        <v>73658</v>
      </c>
      <c r="D9" s="25"/>
      <c r="E9" s="25">
        <v>2652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198964</v>
      </c>
      <c r="C10" s="25"/>
      <c r="D10" s="25"/>
      <c r="E10" s="25">
        <v>5018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126675</v>
      </c>
      <c r="C11" s="25"/>
      <c r="D11" s="25"/>
      <c r="E11" s="25">
        <v>4027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106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108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622097</v>
      </c>
      <c r="C8" s="25">
        <f>C9+C10+C11+C12+C13</f>
        <v>111539</v>
      </c>
      <c r="D8" s="25">
        <f>D9+D10+D11+D12+D13</f>
        <v>0</v>
      </c>
      <c r="E8" s="25">
        <f>E9+E10+E11+E12+E13</f>
        <v>7141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201914</v>
      </c>
      <c r="C9" s="25">
        <v>78658</v>
      </c>
      <c r="D9" s="25"/>
      <c r="E9" s="25">
        <v>5612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198964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128204</v>
      </c>
      <c r="C11" s="25"/>
      <c r="D11" s="25"/>
      <c r="E11" s="25">
        <v>1529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106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109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630388</v>
      </c>
      <c r="C8" s="25">
        <f>C9+C10+C11+C12+C13</f>
        <v>116539</v>
      </c>
      <c r="D8" s="25">
        <f>D9+D10+D11+D12+D13</f>
        <v>0</v>
      </c>
      <c r="E8" s="25">
        <f>E9+E10+E11+E12+E13</f>
        <v>8291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207283</v>
      </c>
      <c r="C9" s="25">
        <v>83658</v>
      </c>
      <c r="D9" s="25"/>
      <c r="E9" s="25">
        <v>5369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201181</v>
      </c>
      <c r="C10" s="25"/>
      <c r="D10" s="25"/>
      <c r="E10" s="25">
        <v>2217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128909</v>
      </c>
      <c r="C11" s="25"/>
      <c r="D11" s="25"/>
      <c r="E11" s="25">
        <v>705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106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6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110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636650</v>
      </c>
      <c r="C8" s="25">
        <f>C9+C10+C11+C12+C13</f>
        <v>121539</v>
      </c>
      <c r="D8" s="25">
        <f>D9+D10+D11+D12+D13</f>
        <v>0</v>
      </c>
      <c r="E8" s="25">
        <f>E9+E10+E11+E12+E13</f>
        <v>6262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212911</v>
      </c>
      <c r="C9" s="25">
        <v>88658</v>
      </c>
      <c r="D9" s="25"/>
      <c r="E9" s="25">
        <v>5628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201181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129543</v>
      </c>
      <c r="C11" s="25"/>
      <c r="D11" s="25"/>
      <c r="E11" s="25">
        <v>634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106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6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111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652255</v>
      </c>
      <c r="C8" s="25">
        <f>C9+C10+C11+C12+C13</f>
        <v>130079</v>
      </c>
      <c r="D8" s="25">
        <f>D9+D10+D11+D12+D13</f>
        <v>0</v>
      </c>
      <c r="E8" s="25">
        <f>E9+E10+E11+E12+E13</f>
        <v>15605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222032</v>
      </c>
      <c r="C9" s="25">
        <v>97198</v>
      </c>
      <c r="D9" s="25"/>
      <c r="E9" s="25">
        <v>9121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205823</v>
      </c>
      <c r="C10" s="25"/>
      <c r="D10" s="25"/>
      <c r="E10" s="25">
        <v>4642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131385</v>
      </c>
      <c r="C11" s="25"/>
      <c r="D11" s="25"/>
      <c r="E11" s="25">
        <v>1842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106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112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655582</v>
      </c>
      <c r="C8" s="25">
        <f>C9+C10+C11+C12+C13</f>
        <v>131137</v>
      </c>
      <c r="D8" s="25">
        <f>D9+D10+D11+D12+D13</f>
        <v>0</v>
      </c>
      <c r="E8" s="25">
        <f>E9+E10+E11+E12+E13</f>
        <v>3327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224721</v>
      </c>
      <c r="C9" s="25">
        <v>98256</v>
      </c>
      <c r="D9" s="25"/>
      <c r="E9" s="25">
        <v>2689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205823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132023</v>
      </c>
      <c r="C11" s="25"/>
      <c r="D11" s="25"/>
      <c r="E11" s="25">
        <v>638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106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113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657235</v>
      </c>
      <c r="C8" s="25">
        <f>C9+C10+C11+C12+C13</f>
        <v>131828</v>
      </c>
      <c r="D8" s="25">
        <f>D9+D10+D11+D12+D13</f>
        <v>0</v>
      </c>
      <c r="E8" s="25">
        <f>E9+E10+E11+E12+E13</f>
        <v>1653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226374</v>
      </c>
      <c r="C9" s="25">
        <v>98947</v>
      </c>
      <c r="D9" s="25"/>
      <c r="E9" s="25">
        <v>1653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205823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132023</v>
      </c>
      <c r="C11" s="25"/>
      <c r="D11" s="25"/>
      <c r="E11" s="25">
        <v>0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106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L29" sqref="L29"/>
    </sheetView>
  </sheetViews>
  <sheetFormatPr defaultColWidth="9.00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114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659217</v>
      </c>
      <c r="C8" s="25">
        <f>C9+C10+C11+C12+C13</f>
        <v>132364</v>
      </c>
      <c r="D8" s="25">
        <f>D9+D10+D11+D12+D13</f>
        <v>0</v>
      </c>
      <c r="E8" s="25">
        <f>E9+E10+E11+E12+E13</f>
        <v>1982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228356</v>
      </c>
      <c r="C9" s="25">
        <v>99483</v>
      </c>
      <c r="D9" s="25"/>
      <c r="E9" s="25">
        <v>1982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205823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132023</v>
      </c>
      <c r="C11" s="25"/>
      <c r="D11" s="25"/>
      <c r="E11" s="25">
        <v>0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106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6"/>
    </sheetView>
  </sheetViews>
  <sheetFormatPr defaultColWidth="9.00390625" defaultRowHeight="15.75"/>
  <cols>
    <col min="1" max="1" width="20.87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115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666072</v>
      </c>
      <c r="C8" s="25">
        <f>C9+C10+C11+C12+C13</f>
        <v>133393</v>
      </c>
      <c r="D8" s="25">
        <f>D9+D10+D11+D12+D13</f>
        <v>0</v>
      </c>
      <c r="E8" s="25">
        <f>E9+E10+E11+E12+E13</f>
        <v>6855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230686</v>
      </c>
      <c r="C9" s="25">
        <v>100512</v>
      </c>
      <c r="D9" s="25"/>
      <c r="E9" s="25">
        <v>2330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208966</v>
      </c>
      <c r="C10" s="25"/>
      <c r="D10" s="25"/>
      <c r="E10" s="25">
        <v>3143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133405</v>
      </c>
      <c r="C11" s="25"/>
      <c r="D11" s="25"/>
      <c r="E11" s="25">
        <v>1382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106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11111111111111" footer="0.5111111111111111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G37" sqref="G37"/>
    </sheetView>
  </sheetViews>
  <sheetFormatPr defaultColWidth="8.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116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674994</v>
      </c>
      <c r="C8" s="25">
        <f>C9+C10+C11+C12+C13</f>
        <v>135461</v>
      </c>
      <c r="D8" s="25">
        <f>D9+D10+D11+D12+D13</f>
        <v>0</v>
      </c>
      <c r="E8" s="25">
        <f>E9+E10+E11+E12+E13</f>
        <v>8922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234211</v>
      </c>
      <c r="C9" s="25">
        <v>102580</v>
      </c>
      <c r="D9" s="25"/>
      <c r="E9" s="25">
        <v>3525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212328</v>
      </c>
      <c r="C10" s="25"/>
      <c r="D10" s="25"/>
      <c r="E10" s="25">
        <v>3362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135440</v>
      </c>
      <c r="C11" s="25"/>
      <c r="D11" s="25"/>
      <c r="E11" s="25">
        <v>2035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117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I20" sqref="I20"/>
    </sheetView>
  </sheetViews>
  <sheetFormatPr defaultColWidth="9.00390625" defaultRowHeight="15.75"/>
  <cols>
    <col min="1" max="1" width="36.00390625" style="0" bestFit="1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36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30616</v>
      </c>
      <c r="C9" s="117">
        <f>SUM(C13:C13)</f>
        <v>0</v>
      </c>
      <c r="D9" s="117">
        <f>SUM(D13:D13)</f>
        <v>0</v>
      </c>
      <c r="E9" s="118">
        <f>SUM(E10:E13)</f>
        <v>8767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5990</v>
      </c>
      <c r="C10" s="123"/>
      <c r="D10" s="123"/>
      <c r="E10" s="124">
        <v>1520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13017</v>
      </c>
      <c r="C11" s="123"/>
      <c r="D11" s="123"/>
      <c r="E11" s="126">
        <v>3698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4210</v>
      </c>
      <c r="C12" s="123"/>
      <c r="D12" s="123"/>
      <c r="E12" s="127">
        <v>1675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7399</v>
      </c>
      <c r="C13" s="130"/>
      <c r="D13" s="130"/>
      <c r="E13" s="127">
        <v>1874</v>
      </c>
      <c r="F13" s="131"/>
      <c r="G13" s="132"/>
      <c r="H13" s="132"/>
      <c r="I13" s="154"/>
      <c r="J13" s="131"/>
      <c r="K13" s="132"/>
      <c r="L13" s="154"/>
      <c r="M13" s="159"/>
      <c r="N13" s="160" t="s">
        <v>37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H25" sqref="H25"/>
    </sheetView>
  </sheetViews>
  <sheetFormatPr defaultColWidth="9.00390625" defaultRowHeight="15.75"/>
  <cols>
    <col min="1" max="1" width="29.375" style="0" bestFit="1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118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678511</v>
      </c>
      <c r="C8" s="25">
        <f>C9+C10+C11+C12+C13</f>
        <v>135678</v>
      </c>
      <c r="D8" s="25">
        <f>D9+D10+D11+D12+D13</f>
        <v>0</v>
      </c>
      <c r="E8" s="25">
        <f>E9+E10+E11+E12+E13</f>
        <v>3517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235961</v>
      </c>
      <c r="C9" s="25">
        <v>102797</v>
      </c>
      <c r="D9" s="25"/>
      <c r="E9" s="25">
        <v>1750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213411</v>
      </c>
      <c r="C10" s="25"/>
      <c r="D10" s="25"/>
      <c r="E10" s="25">
        <v>1083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136124</v>
      </c>
      <c r="C11" s="25"/>
      <c r="D11" s="25"/>
      <c r="E11" s="25">
        <v>684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117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18055555555555" footer="0.511805555555555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119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679867</v>
      </c>
      <c r="C8" s="25">
        <f>C9+C10+C11+C12+C13</f>
        <v>135788</v>
      </c>
      <c r="D8" s="25">
        <f>D9+D10+D11+D12+D13</f>
        <v>0</v>
      </c>
      <c r="E8" s="25">
        <f>E9+E10+E11+E12+E13</f>
        <v>1356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7">
        <f t="shared" si="0"/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237317</v>
      </c>
      <c r="C9" s="25">
        <v>102907</v>
      </c>
      <c r="D9" s="25"/>
      <c r="E9" s="25">
        <v>1356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213411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136124</v>
      </c>
      <c r="C11" s="25"/>
      <c r="D11" s="25"/>
      <c r="E11" s="25">
        <v>0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120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SheetLayoutView="100" workbookViewId="0" topLeftCell="A1">
      <selection activeCell="I11" sqref="I11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121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680792</v>
      </c>
      <c r="C8" s="25">
        <f>C9+C10+C11+C12+C13</f>
        <v>135908</v>
      </c>
      <c r="D8" s="25">
        <f>D9+D10+D11+D12+D13</f>
        <v>0</v>
      </c>
      <c r="E8" s="25">
        <f>E9+E10+E11+E12+E13</f>
        <v>925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7">
        <f t="shared" si="0"/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238242</v>
      </c>
      <c r="C9" s="25">
        <v>103027</v>
      </c>
      <c r="D9" s="25"/>
      <c r="E9" s="25">
        <v>925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213411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136124</v>
      </c>
      <c r="C11" s="25"/>
      <c r="D11" s="25"/>
      <c r="E11" s="25">
        <v>0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120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32881</v>
      </c>
      <c r="C13" s="25">
        <v>32881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1" sqref="A1:S18"/>
    </sheetView>
  </sheetViews>
  <sheetFormatPr defaultColWidth="9.00390625" defaultRowHeight="15.75"/>
  <cols>
    <col min="1" max="1" width="36.0039062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38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42259</v>
      </c>
      <c r="C9" s="117">
        <f>SUM(C13:C13)</f>
        <v>0</v>
      </c>
      <c r="D9" s="117">
        <f>SUM(D13:D13)</f>
        <v>0</v>
      </c>
      <c r="E9" s="118">
        <f>SUM(E10:E13)</f>
        <v>11643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8290</v>
      </c>
      <c r="C10" s="123"/>
      <c r="D10" s="123"/>
      <c r="E10" s="124">
        <v>2300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18523</v>
      </c>
      <c r="C11" s="123"/>
      <c r="D11" s="123"/>
      <c r="E11" s="126">
        <v>5506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6568</v>
      </c>
      <c r="C12" s="123"/>
      <c r="D12" s="123"/>
      <c r="E12" s="127">
        <v>2358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8878</v>
      </c>
      <c r="C13" s="130"/>
      <c r="D13" s="130"/>
      <c r="E13" s="127">
        <v>1479</v>
      </c>
      <c r="F13" s="131"/>
      <c r="G13" s="132"/>
      <c r="H13" s="132"/>
      <c r="I13" s="154"/>
      <c r="J13" s="131"/>
      <c r="K13" s="132"/>
      <c r="L13" s="154"/>
      <c r="M13" s="159"/>
      <c r="N13" s="160" t="s">
        <v>39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baoxiang</cp:lastModifiedBy>
  <cp:lastPrinted>2015-09-27T11:44:09Z</cp:lastPrinted>
  <dcterms:created xsi:type="dcterms:W3CDTF">2005-06-09T12:01:22Z</dcterms:created>
  <dcterms:modified xsi:type="dcterms:W3CDTF">2023-09-25T00:48:12Z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41314550CA8D43748A49AEF1664B48D9_13</vt:lpwstr>
  </property>
</Properties>
</file>