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1" firstSheet="57" activeTab="65"/>
  </bookViews>
  <sheets>
    <sheet name="2024.5.26" sheetId="1" state="hidden" r:id="rId1"/>
    <sheet name="5.27" sheetId="3" state="hidden" r:id="rId2"/>
    <sheet name="5.28" sheetId="4" state="hidden" r:id="rId3"/>
    <sheet name="5.29" sheetId="5" state="hidden" r:id="rId4"/>
    <sheet name="5.30" sheetId="6" state="hidden" r:id="rId5"/>
    <sheet name="5.31" sheetId="7" state="hidden" r:id="rId6"/>
    <sheet name="6.1" sheetId="8" state="hidden" r:id="rId7"/>
    <sheet name="6.2" sheetId="9" state="hidden" r:id="rId8"/>
    <sheet name="6.3" sheetId="10" state="hidden" r:id="rId9"/>
    <sheet name="6.4" sheetId="12" state="hidden" r:id="rId10"/>
    <sheet name="6.5" sheetId="13" state="hidden" r:id="rId11"/>
    <sheet name="6.7" sheetId="14" r:id="rId12"/>
    <sheet name="6.11" sheetId="15" r:id="rId13"/>
    <sheet name="6.12" sheetId="16" r:id="rId14"/>
    <sheet name="6.13" sheetId="17" r:id="rId15"/>
    <sheet name="6.14" sheetId="18" r:id="rId16"/>
    <sheet name="6.18" sheetId="19" r:id="rId17"/>
    <sheet name="6.19" sheetId="20" r:id="rId18"/>
    <sheet name="6.20" sheetId="21" r:id="rId19"/>
    <sheet name="6.21" sheetId="22" r:id="rId20"/>
    <sheet name="6.24" sheetId="23" r:id="rId21"/>
    <sheet name="6.25" sheetId="24" r:id="rId22"/>
    <sheet name="6.26" sheetId="25" r:id="rId23"/>
    <sheet name="6.27" sheetId="26" r:id="rId24"/>
    <sheet name="6.28" sheetId="27" r:id="rId25"/>
    <sheet name="7.1" sheetId="28" r:id="rId26"/>
    <sheet name="7.2" sheetId="29" r:id="rId27"/>
    <sheet name="7.3" sheetId="30" r:id="rId28"/>
    <sheet name="7.4" sheetId="31" r:id="rId29"/>
    <sheet name="7.5" sheetId="32" r:id="rId30"/>
    <sheet name="7.8" sheetId="33" r:id="rId31"/>
    <sheet name="7.10" sheetId="34" r:id="rId32"/>
    <sheet name="7.11" sheetId="35" r:id="rId33"/>
    <sheet name="7.12" sheetId="36" r:id="rId34"/>
    <sheet name="7.15" sheetId="37" r:id="rId35"/>
    <sheet name="7.16" sheetId="38" r:id="rId36"/>
    <sheet name="7.18" sheetId="39" r:id="rId37"/>
    <sheet name="7.19" sheetId="40" r:id="rId38"/>
    <sheet name="7.22" sheetId="41" r:id="rId39"/>
    <sheet name="7.23" sheetId="42" r:id="rId40"/>
    <sheet name="7.24" sheetId="43" r:id="rId41"/>
    <sheet name="7.25" sheetId="44" r:id="rId42"/>
    <sheet name="7.26" sheetId="45" r:id="rId43"/>
    <sheet name="7.29" sheetId="46" r:id="rId44"/>
    <sheet name="7.30" sheetId="47" r:id="rId45"/>
    <sheet name="7.31" sheetId="48" r:id="rId46"/>
    <sheet name="8.1" sheetId="49" r:id="rId47"/>
    <sheet name="8.5" sheetId="50" r:id="rId48"/>
    <sheet name="8.6" sheetId="51" r:id="rId49"/>
    <sheet name="8.7" sheetId="52" r:id="rId50"/>
    <sheet name="8.8" sheetId="53" r:id="rId51"/>
    <sheet name="8.9" sheetId="54" r:id="rId52"/>
    <sheet name="8.12" sheetId="55" r:id="rId53"/>
    <sheet name="8.13" sheetId="56" r:id="rId54"/>
    <sheet name="8.15" sheetId="57" r:id="rId55"/>
    <sheet name="8.16" sheetId="58" r:id="rId56"/>
    <sheet name="8.19" sheetId="59" r:id="rId57"/>
    <sheet name="8.20" sheetId="60" r:id="rId58"/>
    <sheet name="8.21" sheetId="61" r:id="rId59"/>
    <sheet name="8.22" sheetId="62" r:id="rId60"/>
    <sheet name="8.23" sheetId="63" r:id="rId61"/>
    <sheet name="8.26" sheetId="64" r:id="rId62"/>
    <sheet name="8.27" sheetId="65" r:id="rId63"/>
    <sheet name="8.28" sheetId="66" r:id="rId64"/>
    <sheet name="8.29" sheetId="67" r:id="rId65"/>
    <sheet name="8.30" sheetId="68" r:id="rId6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<sst xmlns="http://schemas.openxmlformats.org/spreadsheetml/2006/main" count="2315" uniqueCount="141">
  <si>
    <t xml:space="preserve"> 粮油全品种收购进度报表（夏粮）</t>
  </si>
  <si>
    <t>填报单位：淮南市粮食和物资储备局</t>
  </si>
  <si>
    <t>截至2024年5月26日</t>
  </si>
  <si>
    <t>单位：吨</t>
  </si>
  <si>
    <t>小麦合计</t>
  </si>
  <si>
    <t>早籼稻合计</t>
  </si>
  <si>
    <t>油菜籽合计</t>
  </si>
  <si>
    <t>市
县</t>
  </si>
  <si>
    <t>全社会
累计
收购</t>
  </si>
  <si>
    <t>本
期</t>
  </si>
  <si>
    <t>国有粮食
企业收购</t>
  </si>
  <si>
    <t>最低价收购</t>
  </si>
  <si>
    <t>价格（元/百斤）</t>
  </si>
  <si>
    <t>淮南市合计</t>
  </si>
  <si>
    <t>市区</t>
  </si>
  <si>
    <t>小麦</t>
  </si>
  <si>
    <t>早籼稻</t>
  </si>
  <si>
    <t>油菜籽</t>
  </si>
  <si>
    <t>寿县</t>
  </si>
  <si>
    <t>凤台</t>
  </si>
  <si>
    <t>最低</t>
  </si>
  <si>
    <t>最高</t>
  </si>
  <si>
    <t>毛集实验区</t>
  </si>
  <si>
    <t>118-120</t>
  </si>
  <si>
    <t>截至2024年5月27日</t>
  </si>
  <si>
    <t>118-122</t>
  </si>
  <si>
    <t>截至2024年5月28日</t>
  </si>
  <si>
    <t>田区</t>
  </si>
  <si>
    <t>大通</t>
  </si>
  <si>
    <t>谢家集</t>
  </si>
  <si>
    <t>潘集</t>
  </si>
  <si>
    <t>八公山</t>
  </si>
  <si>
    <t>118-121</t>
  </si>
  <si>
    <t>截至2024年5月29日</t>
  </si>
  <si>
    <t>截至2024年5月30日</t>
  </si>
  <si>
    <t>截至2024年5月31日</t>
  </si>
  <si>
    <t>注：小麦水分在12.5-14%，杂质在1%左右</t>
  </si>
  <si>
    <t>截至2024年6月1日</t>
  </si>
  <si>
    <t>截至2024年6月2日</t>
  </si>
  <si>
    <t>截至2024年6月3日</t>
  </si>
  <si>
    <t>中储粮直属库</t>
  </si>
  <si>
    <t>截至2024年6月4日</t>
  </si>
  <si>
    <t>118-125</t>
  </si>
  <si>
    <t>注：收购进度仅统计从生产者收购的当年新产粮食数量，不含今年收购的去年产粮食。</t>
  </si>
  <si>
    <t xml:space="preserve">   </t>
  </si>
  <si>
    <t>截至2024年6月5日</t>
  </si>
  <si>
    <t>118-123</t>
  </si>
  <si>
    <t>截至2024年6月7日</t>
  </si>
  <si>
    <t>淮粮</t>
  </si>
  <si>
    <t>120-125</t>
  </si>
  <si>
    <t xml:space="preserve">   为方便大家了解国企收购情况，现将安徽省农垦集团淮南农场有限公司收购情况，从各县区剥离出来，单独列出农垦收购情况。</t>
  </si>
  <si>
    <t>截至2024年6月11日</t>
  </si>
  <si>
    <t>截至2024年6月12日</t>
  </si>
  <si>
    <t>截至2024年6月13日</t>
  </si>
  <si>
    <t>截至2024年6月14日</t>
  </si>
  <si>
    <t>截至2024年6月18日</t>
  </si>
  <si>
    <t>其中：中储粮直属库</t>
  </si>
  <si>
    <t>中储粮直属库收购进度仅为内部掌握，按省局要求无需报送，因此上报省局数据不含中储粮直属库收购进度。</t>
  </si>
  <si>
    <t>截至2024年6月19日</t>
  </si>
  <si>
    <t>注：1.收购进度仅统计从生产者收购的当年新产粮食数量，不含今年收购的去年产粮食。</t>
  </si>
  <si>
    <t xml:space="preserve">    2.中储粮直属库累计收购21426吨，其中中央储备19833吨，调节储备1593。</t>
  </si>
  <si>
    <t>截至2024年6月20日</t>
  </si>
  <si>
    <t xml:space="preserve">    2.中储粮直属库累计收购21938吨，其中中央储备20345吨，调节储备1593。</t>
  </si>
  <si>
    <t>截至2024年6月21日</t>
  </si>
  <si>
    <t xml:space="preserve">    2.中储粮直属库累计收购23493吨，其中中央储备20884吨，调节储备2609。</t>
  </si>
  <si>
    <t>截至2024年6月24日</t>
  </si>
  <si>
    <t xml:space="preserve">    2.中储粮直属库累计收购25455吨，其中中央储备21717吨，调节储备3738吨。</t>
  </si>
  <si>
    <t>截至2024年6月25日</t>
  </si>
  <si>
    <t xml:space="preserve">    2.中储粮直属库累计收购26878吨，其中中央储备22533吨，调节储备4345吨。</t>
  </si>
  <si>
    <t>截至2024年6月26日</t>
  </si>
  <si>
    <t xml:space="preserve">    2.中储粮直属库累计收购28263吨，其中中央储备23262吨，调节储备5001吨。</t>
  </si>
  <si>
    <t>截至2024年6月27日</t>
  </si>
  <si>
    <t xml:space="preserve">    2.中储粮直属库累计收购29391吨，其中中央储备23817吨，调节储备5574吨。</t>
  </si>
  <si>
    <t>截至2024年6月28日</t>
  </si>
  <si>
    <t xml:space="preserve">    2.中储粮直属库累计收购30654吨，其中中央储备24371吨，调节储备6283吨。</t>
  </si>
  <si>
    <t>截至2024年7月1日</t>
  </si>
  <si>
    <t xml:space="preserve">    2.中储粮直属库累计收购32221吨，其中中央储备25113吨，调节储备7108吨。</t>
  </si>
  <si>
    <t>截至2024年7月2日</t>
  </si>
  <si>
    <t xml:space="preserve">    2.中储粮直属库累计收购33526吨，其中中央储备25529吨，调节储备7997吨。</t>
  </si>
  <si>
    <t>截至2024年7月3日</t>
  </si>
  <si>
    <t xml:space="preserve">    2.中储粮直属库累计收购33998吨，其中中央储备25764吨，调节储备8234吨。</t>
  </si>
  <si>
    <t>截至2024年7月4日</t>
  </si>
  <si>
    <t xml:space="preserve">    2.中储粮直属库累计收购35475吨，其中中央储备26135吨，调节储备9340吨。</t>
  </si>
  <si>
    <t>截至2024年7月5日</t>
  </si>
  <si>
    <t xml:space="preserve">    2.中储粮直属库累计收购35691吨，其中中央储备26351吨，调节储备9340吨。</t>
  </si>
  <si>
    <t>截至2024年7月8日</t>
  </si>
  <si>
    <t xml:space="preserve">    2.中储粮直属库累计收购40599吨，其中中央储备26422吨，调节储备14177吨。</t>
  </si>
  <si>
    <t>截至2024年7月10日</t>
  </si>
  <si>
    <t xml:space="preserve">    2.中储粮直属库累计收购43504吨，其中中央储备26422吨，调节储备17082吨。</t>
  </si>
  <si>
    <t>截至2024年7月11日</t>
  </si>
  <si>
    <t xml:space="preserve">    2.中储粮直属库累计收购43580吨，其中中央储备26422吨，调节储备17158吨。</t>
  </si>
  <si>
    <t>截至2024年7月12日</t>
  </si>
  <si>
    <t>截至2024年7月15日</t>
  </si>
  <si>
    <t xml:space="preserve">    2.中储粮直属库累计收购43844吨，其中中央储备26422吨，调节储备17422吨。</t>
  </si>
  <si>
    <t>截至2024年7月16日</t>
  </si>
  <si>
    <t xml:space="preserve">    2.中储粮直属库累计收购44935吨，其中中央储备26422吨，调节储备18513吨。</t>
  </si>
  <si>
    <t>截至2024年7月18日</t>
  </si>
  <si>
    <t xml:space="preserve">    2.中储粮直属库累计收购47655吨，其中中央储备26422吨，调节储备21233吨。</t>
  </si>
  <si>
    <t>截至2024年7月19日</t>
  </si>
  <si>
    <t>截至2024年7月22日</t>
  </si>
  <si>
    <t>截至2024年7月23日</t>
  </si>
  <si>
    <t xml:space="preserve">    2.中储粮直属库累计收购55906吨，其中中央储备26422吨，调节储备29484吨。</t>
  </si>
  <si>
    <t>截至2024年7月24日</t>
  </si>
  <si>
    <t xml:space="preserve">    2.中储粮直属库累计收购57831吨，其中中央储备26422吨，调节储备31409吨。</t>
  </si>
  <si>
    <t>截至2024年7月25日</t>
  </si>
  <si>
    <t>截至2024年7月26日</t>
  </si>
  <si>
    <t xml:space="preserve">    2.中储粮直属库累计收购61550吨，其中中央储备26422吨，调节储备35128吨。</t>
  </si>
  <si>
    <t>截至2024年7月29日</t>
  </si>
  <si>
    <t xml:space="preserve">    2.中储粮直属库累计收购64609吨，其中中央储备26422吨，调节储备38187吨。</t>
  </si>
  <si>
    <t>截至2024年7月30日</t>
  </si>
  <si>
    <t>截至2024年7月31日</t>
  </si>
  <si>
    <t>截至2024年8月1日</t>
  </si>
  <si>
    <t xml:space="preserve">    2.中储粮直属库累计收购71340吨，其中中央储备26422吨，调节储备44918吨。</t>
  </si>
  <si>
    <t>截至2024年8月5日</t>
  </si>
  <si>
    <t xml:space="preserve">    2.中储粮直属库累计收购80441吨，其中中央储备26422吨，调节储备54019吨。</t>
  </si>
  <si>
    <t>截至2024年8月6日</t>
  </si>
  <si>
    <t>截至2024年8月7日</t>
  </si>
  <si>
    <t xml:space="preserve">    2.中储粮直属库累计收购85539吨，其中中央储备26422吨，调节储备59117吨。</t>
  </si>
  <si>
    <t>截至2024年8月8日</t>
  </si>
  <si>
    <t>截至2024年8月9日</t>
  </si>
  <si>
    <t>截至2024年8月12日</t>
  </si>
  <si>
    <t>截至2024年8月13日</t>
  </si>
  <si>
    <t xml:space="preserve">    2.中储粮直属库累计收购102430.52吨，其中中央储备26422吨，调节储备76008.52吨。</t>
  </si>
  <si>
    <t>截至2024年8月15日</t>
  </si>
  <si>
    <t xml:space="preserve">    2.中储粮直属库累计收购106007.52吨，其中中央储备26422吨，调节储备79585.52吨。</t>
  </si>
  <si>
    <t>截至2024年8月16日</t>
  </si>
  <si>
    <t>截至2024年8月19日</t>
  </si>
  <si>
    <t xml:space="preserve">    2.中储粮直属库累计收购113684.361吨，其中中央储备26422吨，调节储备87262.361吨。</t>
  </si>
  <si>
    <t>截至2024年8月20日</t>
  </si>
  <si>
    <t xml:space="preserve">    2.中储粮直属库累计收购114156.36吨，其中中央储备26422吨，调节储备87734.36吨。</t>
  </si>
  <si>
    <t>截至2024年8月21日</t>
  </si>
  <si>
    <t xml:space="preserve">    2.中储粮直属库累计收购114945.701吨，其中中央储备26422吨，调节储备88523.701吨。</t>
  </si>
  <si>
    <t>截至2024年8月22日</t>
  </si>
  <si>
    <t>截至2024年8月23日</t>
  </si>
  <si>
    <t>截至2024年8月26日</t>
  </si>
  <si>
    <t>截至2024年8月27日</t>
  </si>
  <si>
    <t xml:space="preserve">    2.中储粮直属库累计收购119990.45吨，其中中央储备26422吨，调节储备93568.45吨。</t>
  </si>
  <si>
    <t>截至2024年8月28日</t>
  </si>
  <si>
    <t>截至2024年8月29日</t>
  </si>
  <si>
    <t>截至2024年8月30日</t>
  </si>
  <si>
    <t xml:space="preserve">    2.中储粮直属库累计收购120880.475吨，其中中央储备26422吨，调节储备94458.475吨。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</si>
</sst>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2"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1"/>
      <name val="宋体"/>
      <charset val="134"/>
    </font>
    <font>
      <sz val="18"/>
      <color rgb="FFC00000"/>
      <name val="仿宋_GB2312"/>
      <charset val="134"/>
    </font>
    <font>
      <sz val="20"/>
      <color rgb="FFC00000"/>
      <name val="仿宋_GB2312"/>
      <charset val="134"/>
    </font>
    <font>
      <sz val="12"/>
      <name val="宋体"/>
      <charset val="134"/>
    </font>
    <font>
      <sz val="9"/>
      <name val="宋体"/>
      <charset val="0"/>
    </font>
    <font>
      <sz val="11"/>
      <name val="仿宋_GB2312"/>
      <charset val="134"/>
    </font>
    <font>
      <sz val="11"/>
      <name val="仿宋_GB2312"/>
      <charset val="0"/>
    </font>
    <font>
      <sz val="1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1" applyNumberFormat="0" applyAlignment="0" applyProtection="0">
      <alignment vertical="center"/>
    </xf>
    <xf numFmtId="0" fontId="22" fillId="4" borderId="32" applyNumberFormat="0" applyAlignment="0" applyProtection="0">
      <alignment vertical="center"/>
    </xf>
    <xf numFmtId="0" fontId="23" fillId="4" borderId="31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95">
    <xf numFmtId="0" fontId="0" fillId="0" borderId="0" xfId="0">
      <alignment vertical="center"/>
    </xf>
    <xf numFmtId="0" fontId="1" fillId="0" borderId="1" xfId="49" applyFont="1" applyBorder="1" applyAlignment="1" applyProtection="1">
      <alignment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/>
    </xf>
    <xf numFmtId="0" fontId="1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5" xfId="49" applyFont="1" applyBorder="1" applyAlignment="1" applyProtection="1">
      <alignment horizontal="center" vertical="center" wrapText="1"/>
    </xf>
    <xf numFmtId="0" fontId="1" fillId="0" borderId="0" xfId="49" applyFont="1" applyBorder="1" applyAlignment="1" applyProtection="1">
      <alignment horizontal="center" vertical="center" wrapText="1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/>
    </xf>
    <xf numFmtId="0" fontId="1" fillId="0" borderId="8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0" fontId="1" fillId="0" borderId="7" xfId="49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/>
    </xf>
    <xf numFmtId="0" fontId="1" fillId="0" borderId="9" xfId="49" applyFont="1" applyBorder="1" applyAlignment="1">
      <alignment horizontal="center" vertical="center" wrapText="1"/>
      <protection locked="0"/>
    </xf>
    <xf numFmtId="0" fontId="1" fillId="0" borderId="7" xfId="49" applyFont="1" applyBorder="1" applyAlignment="1">
      <alignment horizontal="center" vertical="center" wrapText="1"/>
      <protection locked="0"/>
    </xf>
    <xf numFmtId="0" fontId="1" fillId="0" borderId="11" xfId="49" applyFont="1" applyBorder="1" applyAlignment="1" applyProtection="1">
      <alignment horizontal="center" vertical="center" wrapText="1"/>
    </xf>
    <xf numFmtId="0" fontId="1" fillId="0" borderId="11" xfId="49" applyFont="1" applyBorder="1" applyAlignment="1">
      <alignment horizontal="center" vertical="center"/>
      <protection locked="0"/>
    </xf>
    <xf numFmtId="0" fontId="0" fillId="0" borderId="12" xfId="0" applyBorder="1" applyAlignment="1"/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/>
    </xf>
    <xf numFmtId="177" fontId="0" fillId="0" borderId="13" xfId="0" applyNumberFormat="1" applyBorder="1" applyAlignment="1">
      <alignment horizontal="center"/>
    </xf>
    <xf numFmtId="176" fontId="2" fillId="0" borderId="14" xfId="49" applyNumberFormat="1" applyFont="1" applyBorder="1" applyAlignment="1" applyProtection="1">
      <alignment horizontal="center" vertical="center"/>
    </xf>
    <xf numFmtId="176" fontId="2" fillId="0" borderId="13" xfId="49" applyNumberFormat="1" applyFont="1" applyBorder="1" applyAlignment="1" applyProtection="1">
      <alignment horizontal="center" vertical="center"/>
    </xf>
    <xf numFmtId="177" fontId="2" fillId="0" borderId="13" xfId="49" applyNumberFormat="1" applyFont="1" applyBorder="1" applyAlignment="1" applyProtection="1">
      <alignment horizontal="center" vertical="center"/>
    </xf>
    <xf numFmtId="0" fontId="0" fillId="0" borderId="12" xfId="0" applyFill="1" applyBorder="1" applyAlignment="1"/>
    <xf numFmtId="0" fontId="0" fillId="0" borderId="13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76" fontId="1" fillId="0" borderId="14" xfId="49" applyNumberFormat="1" applyFont="1" applyFill="1" applyBorder="1" applyAlignment="1" applyProtection="1">
      <alignment horizontal="center" vertical="center"/>
    </xf>
    <xf numFmtId="176" fontId="1" fillId="0" borderId="13" xfId="49" applyNumberFormat="1" applyFont="1" applyFill="1" applyBorder="1" applyAlignment="1" applyProtection="1">
      <alignment horizontal="center" vertical="center"/>
    </xf>
    <xf numFmtId="177" fontId="1" fillId="0" borderId="13" xfId="4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49" applyFont="1" applyAlignment="1" applyProtection="1">
      <alignment vertical="center"/>
    </xf>
    <xf numFmtId="0" fontId="1" fillId="0" borderId="0" xfId="49" applyFont="1" applyAlignment="1" applyProtection="1">
      <alignment horizontal="center" vertical="center"/>
    </xf>
    <xf numFmtId="0" fontId="1" fillId="0" borderId="15" xfId="49" applyFont="1" applyBorder="1" applyAlignment="1" applyProtection="1">
      <alignment horizontal="center" vertical="center"/>
    </xf>
    <xf numFmtId="0" fontId="1" fillId="0" borderId="16" xfId="49" applyFont="1" applyBorder="1" applyAlignment="1" applyProtection="1">
      <alignment horizontal="center" vertical="center"/>
    </xf>
    <xf numFmtId="177" fontId="1" fillId="0" borderId="17" xfId="49" applyNumberFormat="1" applyFont="1" applyBorder="1" applyAlignment="1" applyProtection="1">
      <alignment horizontal="center" vertical="center"/>
    </xf>
    <xf numFmtId="177" fontId="1" fillId="0" borderId="13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Border="1" applyAlignment="1" applyProtection="1">
      <alignment horizontal="center" vertical="center"/>
    </xf>
    <xf numFmtId="177" fontId="2" fillId="0" borderId="12" xfId="49" applyNumberFormat="1" applyFont="1" applyBorder="1" applyAlignment="1" applyProtection="1">
      <alignment horizontal="center" vertical="center"/>
    </xf>
    <xf numFmtId="177" fontId="1" fillId="0" borderId="12" xfId="49" applyNumberFormat="1" applyFont="1" applyFill="1" applyBorder="1" applyAlignment="1" applyProtection="1">
      <alignment horizontal="center" vertical="center"/>
    </xf>
    <xf numFmtId="177" fontId="1" fillId="0" borderId="17" xfId="49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49" applyFont="1" applyAlignment="1" applyProtection="1"/>
    <xf numFmtId="0" fontId="1" fillId="0" borderId="18" xfId="49" applyFont="1" applyBorder="1" applyAlignment="1" applyProtection="1">
      <alignment horizontal="center" vertical="center"/>
    </xf>
    <xf numFmtId="0" fontId="1" fillId="0" borderId="19" xfId="49" applyFont="1" applyBorder="1" applyAlignment="1" applyProtection="1">
      <alignment horizontal="center" vertical="center"/>
    </xf>
    <xf numFmtId="0" fontId="1" fillId="0" borderId="20" xfId="49" applyFont="1" applyBorder="1" applyAlignment="1" applyProtection="1">
      <alignment horizontal="center" vertical="center"/>
    </xf>
    <xf numFmtId="0" fontId="1" fillId="0" borderId="21" xfId="49" applyFont="1" applyBorder="1" applyAlignment="1" applyProtection="1">
      <alignment horizontal="center" vertical="center"/>
    </xf>
    <xf numFmtId="0" fontId="1" fillId="0" borderId="22" xfId="49" applyFont="1" applyBorder="1" applyAlignment="1" applyProtection="1">
      <alignment horizontal="center" vertical="center"/>
    </xf>
    <xf numFmtId="0" fontId="1" fillId="0" borderId="23" xfId="49" applyFont="1" applyBorder="1" applyAlignment="1" applyProtection="1">
      <alignment horizontal="center" vertical="center"/>
    </xf>
    <xf numFmtId="0" fontId="1" fillId="0" borderId="17" xfId="49" applyFont="1" applyBorder="1" applyAlignment="1" applyProtection="1">
      <alignment horizontal="center" vertical="center"/>
    </xf>
    <xf numFmtId="0" fontId="1" fillId="0" borderId="13" xfId="49" applyFont="1" applyBorder="1" applyAlignment="1" applyProtection="1">
      <alignment horizontal="center" vertical="center"/>
    </xf>
    <xf numFmtId="0" fontId="1" fillId="0" borderId="24" xfId="49" applyFont="1" applyBorder="1" applyAlignment="1" applyProtection="1">
      <alignment horizontal="center" vertical="center"/>
    </xf>
    <xf numFmtId="0" fontId="1" fillId="0" borderId="25" xfId="49" applyFont="1" applyBorder="1" applyAlignment="1" applyProtection="1">
      <alignment horizontal="center" vertical="center"/>
    </xf>
    <xf numFmtId="0" fontId="1" fillId="0" borderId="26" xfId="49" applyFont="1" applyBorder="1" applyAlignment="1" applyProtection="1">
      <alignment horizontal="center" vertical="center"/>
    </xf>
    <xf numFmtId="0" fontId="1" fillId="0" borderId="27" xfId="49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right"/>
    </xf>
    <xf numFmtId="176" fontId="0" fillId="0" borderId="13" xfId="0" applyNumberFormat="1" applyBorder="1" applyAlignment="1"/>
    <xf numFmtId="176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/>
    </xf>
    <xf numFmtId="177" fontId="0" fillId="0" borderId="13" xfId="0" applyNumberFormat="1" applyFont="1" applyBorder="1" applyAlignment="1">
      <alignment horizontal="center"/>
    </xf>
    <xf numFmtId="176" fontId="3" fillId="0" borderId="13" xfId="0" applyNumberFormat="1" applyFont="1" applyFill="1" applyBorder="1" applyAlignment="1"/>
    <xf numFmtId="0" fontId="0" fillId="0" borderId="13" xfId="0" applyBorder="1" applyAlignment="1"/>
    <xf numFmtId="177" fontId="1" fillId="0" borderId="14" xfId="49" applyNumberFormat="1" applyFont="1" applyFill="1" applyBorder="1" applyAlignment="1" applyProtection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/>
    </xf>
    <xf numFmtId="178" fontId="2" fillId="0" borderId="14" xfId="49" applyNumberFormat="1" applyFont="1" applyBorder="1" applyAlignment="1" applyProtection="1">
      <alignment horizontal="center" vertical="center"/>
    </xf>
    <xf numFmtId="0" fontId="0" fillId="0" borderId="13" xfId="0" applyNumberFormat="1" applyBorder="1" applyAlignment="1"/>
    <xf numFmtId="0" fontId="3" fillId="0" borderId="13" xfId="0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178" fontId="1" fillId="0" borderId="14" xfId="49" applyNumberFormat="1" applyFont="1" applyFill="1" applyBorder="1" applyAlignment="1" applyProtection="1">
      <alignment horizontal="center" vertical="center"/>
    </xf>
    <xf numFmtId="177" fontId="2" fillId="0" borderId="14" xfId="49" applyNumberFormat="1" applyFont="1" applyBorder="1" applyAlignment="1" applyProtection="1">
      <alignment horizontal="center" vertical="center"/>
    </xf>
    <xf numFmtId="0" fontId="3" fillId="0" borderId="13" xfId="0" applyFont="1" applyFill="1" applyBorder="1" applyAlignment="1"/>
    <xf numFmtId="0" fontId="8" fillId="0" borderId="12" xfId="0" applyFont="1" applyFill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177" fontId="1" fillId="0" borderId="0" xfId="49" applyNumberFormat="1" applyFont="1" applyFill="1" applyAlignment="1" applyProtection="1">
      <alignment horizontal="center" vertical="center"/>
    </xf>
    <xf numFmtId="177" fontId="1" fillId="0" borderId="14" xfId="49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11" fillId="0" borderId="0" xfId="49" applyFont="1" applyAlignment="1" applyProtection="1">
      <alignment horizontal="center"/>
    </xf>
    <xf numFmtId="0" fontId="2" fillId="0" borderId="0" xfId="49" applyFont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度小麦油菜籽进度表式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9" Type="http://schemas.openxmlformats.org/officeDocument/2006/relationships/styles" Target="styles.xml"/><Relationship Id="rId68" Type="http://schemas.openxmlformats.org/officeDocument/2006/relationships/sharedStrings" Target="sharedStrings.xml"/><Relationship Id="rId67" Type="http://schemas.openxmlformats.org/officeDocument/2006/relationships/theme" Target="theme/theme1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B27" sqref="B27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>B9+B10+B11+B12</f>
        <v>1210</v>
      </c>
      <c r="C8" s="23">
        <f t="shared" ref="C8:L8" si="0">C9+C10+C11+C12</f>
        <v>0</v>
      </c>
      <c r="D8" s="23">
        <f t="shared" si="0"/>
        <v>0</v>
      </c>
      <c r="E8" s="23">
        <f t="shared" si="0"/>
        <v>1210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60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800</v>
      </c>
      <c r="F10" s="79"/>
      <c r="G10" s="28"/>
      <c r="H10" s="28"/>
      <c r="I10" s="43"/>
      <c r="J10" s="40">
        <v>60</v>
      </c>
      <c r="K10" s="41"/>
      <c r="L10" s="42">
        <v>60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130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280</v>
      </c>
      <c r="F12" s="87"/>
      <c r="G12" s="41"/>
      <c r="H12" s="41"/>
      <c r="I12" s="42"/>
      <c r="J12" s="40"/>
      <c r="K12" s="41"/>
      <c r="L12" s="42"/>
      <c r="N12" s="51" t="s">
        <v>23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pageSetup paperSize="9" fitToWidth="0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E6" sqref="E6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11119.25</v>
      </c>
      <c r="C6" s="23">
        <f>C7+C13+C14+C15</f>
        <v>397</v>
      </c>
      <c r="D6" s="23">
        <f>D7+D13+D14+D15+D16</f>
        <v>0</v>
      </c>
      <c r="E6" s="23">
        <f>E7+E13+E14+E15</f>
        <v>1129</v>
      </c>
      <c r="F6" s="23">
        <f t="shared" ref="B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'6.3'!B7+E7</f>
        <v>5237.25</v>
      </c>
      <c r="C7" s="30">
        <f>C8+C9+C10+C11+C12</f>
        <v>0</v>
      </c>
      <c r="D7" s="30">
        <f>D8+D9+D10+D11+D12</f>
        <v>0</v>
      </c>
      <c r="E7" s="30">
        <f>E8+E9+E10+E11+E12</f>
        <v>475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'6.3'!B8+E8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'6.3'!B9+E9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'6.3'!B10+E10</f>
        <v>720</v>
      </c>
      <c r="C10" s="69"/>
      <c r="D10" s="69"/>
      <c r="E10" s="30">
        <v>29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'6.3'!B11+E11</f>
        <v>4517.25</v>
      </c>
      <c r="C11" s="69"/>
      <c r="D11" s="69"/>
      <c r="E11" s="30">
        <v>446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'6.3'!B12+E12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'6.3'!B13+E13</f>
        <v>2996</v>
      </c>
      <c r="C13" s="69"/>
      <c r="D13" s="69"/>
      <c r="E13" s="30"/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'6.3'!B14+E14</f>
        <v>2086</v>
      </c>
      <c r="C14" s="30">
        <v>397</v>
      </c>
      <c r="D14" s="69"/>
      <c r="E14" s="30">
        <v>654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'6.3'!B15+E15</f>
        <v>800</v>
      </c>
      <c r="C15" s="80"/>
      <c r="D15" s="80"/>
      <c r="E15" s="31"/>
      <c r="F15" s="70"/>
      <c r="G15" s="34"/>
      <c r="H15" s="34"/>
      <c r="I15" s="44"/>
      <c r="J15" s="45"/>
      <c r="K15" s="34"/>
      <c r="L15" s="44"/>
      <c r="O15" s="51" t="s">
        <v>42</v>
      </c>
      <c r="P15" s="51"/>
      <c r="Q15" s="52"/>
      <c r="R15" s="52"/>
      <c r="S15" s="52">
        <v>260</v>
      </c>
      <c r="T15" s="58">
        <v>300</v>
      </c>
    </row>
    <row r="16" spans="1:20">
      <c r="A16" s="89" t="s">
        <v>40</v>
      </c>
      <c r="B16" s="30">
        <f>'6.3'!B16+E16</f>
        <v>1371.926</v>
      </c>
      <c r="C16" s="80">
        <f>B16</f>
        <v>1371.926</v>
      </c>
      <c r="D16" s="80"/>
      <c r="E16" s="80">
        <v>1371.926</v>
      </c>
      <c r="F16" s="80"/>
      <c r="G16" s="80"/>
      <c r="H16" s="80"/>
      <c r="I16" s="80"/>
      <c r="J16" s="80"/>
      <c r="K16" s="80"/>
      <c r="L16" s="80"/>
      <c r="O16" s="37"/>
      <c r="P16" s="37"/>
      <c r="Q16" s="37"/>
      <c r="R16" s="37"/>
      <c r="S16" s="37"/>
      <c r="T16" s="37"/>
    </row>
    <row r="17" spans="1:12">
      <c r="A17" s="35" t="s">
        <v>43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9">
      <c r="A18" s="35" t="s">
        <v>44</v>
      </c>
      <c r="B18" s="35"/>
      <c r="C18" s="35"/>
      <c r="D18" s="35"/>
      <c r="E18" s="35"/>
      <c r="F18" s="35"/>
      <c r="G18" s="35"/>
      <c r="H18" s="35"/>
      <c r="I18" s="88"/>
    </row>
  </sheetData>
  <mergeCells count="22">
    <mergeCell ref="D1:H1"/>
    <mergeCell ref="K1:L1"/>
    <mergeCell ref="B2:E2"/>
    <mergeCell ref="F2:I2"/>
    <mergeCell ref="J2:L2"/>
    <mergeCell ref="O15:P15"/>
    <mergeCell ref="A17:L17"/>
    <mergeCell ref="A18:H18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20" sqref="C20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B7+B13+B14+B15</f>
        <v>13026.25</v>
      </c>
      <c r="C6" s="23">
        <f>C7+C13+C14+C15</f>
        <v>825</v>
      </c>
      <c r="D6" s="23">
        <f>D7+D13+D14+D15</f>
        <v>0</v>
      </c>
      <c r="E6" s="23">
        <f>E7+E13+E14+E15</f>
        <v>1907</v>
      </c>
      <c r="F6" s="23">
        <f t="shared" ref="F6:L6" si="0">F7+F13+F14+F15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5381.25</v>
      </c>
      <c r="C7" s="30">
        <f>C8+C9+C10+C11+C12</f>
        <v>0</v>
      </c>
      <c r="D7" s="30">
        <f>D8+D9+D10+D11+D12</f>
        <v>0</v>
      </c>
      <c r="E7" s="30">
        <f>E8+E9+E10+E11+E12</f>
        <v>144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'6.4'!B8+E8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'6.4'!B9+E9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'6.4'!B10+E10</f>
        <v>742</v>
      </c>
      <c r="C10" s="69"/>
      <c r="D10" s="69"/>
      <c r="E10" s="30">
        <v>22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'6.4'!B11+E11</f>
        <v>4639.25</v>
      </c>
      <c r="C11" s="69"/>
      <c r="D11" s="69"/>
      <c r="E11" s="30">
        <v>122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'6.4'!B12+E12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'6.4'!B13+E13</f>
        <v>3954</v>
      </c>
      <c r="C13" s="69"/>
      <c r="D13" s="69"/>
      <c r="E13" s="30">
        <v>958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'6.4'!B14+E14</f>
        <v>2771</v>
      </c>
      <c r="C14" s="30">
        <v>825</v>
      </c>
      <c r="D14" s="69"/>
      <c r="E14" s="30">
        <v>685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'6.4'!B15+E15</f>
        <v>920</v>
      </c>
      <c r="C15" s="80"/>
      <c r="D15" s="80"/>
      <c r="E15" s="31">
        <v>120</v>
      </c>
      <c r="F15" s="70"/>
      <c r="G15" s="34"/>
      <c r="H15" s="34"/>
      <c r="I15" s="44"/>
      <c r="J15" s="45"/>
      <c r="K15" s="34"/>
      <c r="L15" s="44"/>
      <c r="O15" s="51" t="s">
        <v>46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43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9">
      <c r="A17" s="35" t="s">
        <v>44</v>
      </c>
      <c r="B17" s="35"/>
      <c r="C17" s="35"/>
      <c r="D17" s="35"/>
      <c r="E17" s="35"/>
      <c r="F17" s="35"/>
      <c r="G17" s="35"/>
      <c r="H17" s="35"/>
      <c r="I17" s="88"/>
    </row>
  </sheetData>
  <mergeCells count="22">
    <mergeCell ref="D1:H1"/>
    <mergeCell ref="K1:L1"/>
    <mergeCell ref="B2:E2"/>
    <mergeCell ref="F2:I2"/>
    <mergeCell ref="J2:L2"/>
    <mergeCell ref="O15:P15"/>
    <mergeCell ref="A16:L16"/>
    <mergeCell ref="A17:H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D33" sqref="D33"/>
    </sheetView>
  </sheetViews>
  <sheetFormatPr defaultColWidth="8.8" defaultRowHeight="15.75"/>
  <cols>
    <col min="1" max="1" width="12" customWidth="1"/>
    <col min="2" max="2" width="10.3"/>
    <col min="3" max="3" width="9.3"/>
    <col min="5" max="5" width="9.3"/>
  </cols>
  <sheetData>
    <row r="1" ht="16.5" spans="1:12">
      <c r="A1" s="1" t="s">
        <v>1</v>
      </c>
      <c r="B1" s="1"/>
      <c r="C1" s="1"/>
      <c r="D1" s="2" t="s">
        <v>47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B7+B14+B15+B16+B17</f>
        <v>22189.977</v>
      </c>
      <c r="C6" s="23">
        <f>C7+C14+C15+C16+C17</f>
        <v>5791.077</v>
      </c>
      <c r="D6" s="23"/>
      <c r="E6" s="23">
        <f>E7+E14+E15+E16+E17</f>
        <v>5624.114</v>
      </c>
      <c r="F6" s="23">
        <f t="shared" ref="B6:L6" si="0">F7+F14+F15+F16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B8+B9+B10+B11+B12+B13</f>
        <v>6625.236</v>
      </c>
      <c r="C7" s="30">
        <f>C8+C9+C10+C11+C12+C13</f>
        <v>357.336</v>
      </c>
      <c r="D7" s="30"/>
      <c r="E7" s="30">
        <f>E8+E9+E10+E11+E12+E13</f>
        <v>957.986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82">
        <v>465</v>
      </c>
      <c r="C8" s="83"/>
      <c r="D8" s="83"/>
      <c r="E8" s="82">
        <v>465</v>
      </c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82">
        <v>0</v>
      </c>
      <c r="C9" s="83"/>
      <c r="D9" s="83"/>
      <c r="E9" s="82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82">
        <v>824</v>
      </c>
      <c r="C10" s="83"/>
      <c r="D10" s="83"/>
      <c r="E10" s="82">
        <v>16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82">
        <v>4978.9</v>
      </c>
      <c r="C11" s="83"/>
      <c r="D11" s="83"/>
      <c r="E11" s="82">
        <v>119.65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82">
        <v>0</v>
      </c>
      <c r="C12" s="83"/>
      <c r="D12" s="83"/>
      <c r="E12" s="82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hidden="1" spans="1:20">
      <c r="A13" s="81" t="s">
        <v>48</v>
      </c>
      <c r="B13" s="84">
        <v>357.336</v>
      </c>
      <c r="C13" s="83">
        <v>357.336</v>
      </c>
      <c r="D13" s="83"/>
      <c r="E13" s="85">
        <v>357.336</v>
      </c>
      <c r="F13" s="79"/>
      <c r="G13" s="28"/>
      <c r="H13" s="28"/>
      <c r="I13" s="43"/>
      <c r="J13" s="87"/>
      <c r="K13" s="41"/>
      <c r="L13" s="42"/>
      <c r="O13" s="53"/>
      <c r="P13" s="54"/>
      <c r="Q13" s="54"/>
      <c r="R13" s="54"/>
      <c r="S13" s="54"/>
      <c r="T13" s="59"/>
    </row>
    <row r="14" spans="1:20">
      <c r="A14" s="21" t="s">
        <v>18</v>
      </c>
      <c r="B14" s="30">
        <v>6216</v>
      </c>
      <c r="C14" s="69"/>
      <c r="D14" s="69"/>
      <c r="E14" s="30">
        <v>2262</v>
      </c>
      <c r="F14" s="79"/>
      <c r="G14" s="28"/>
      <c r="H14" s="28"/>
      <c r="I14" s="43"/>
      <c r="J14" s="23">
        <v>65</v>
      </c>
      <c r="K14" s="41"/>
      <c r="L14" s="23"/>
      <c r="O14" s="55"/>
      <c r="P14" s="56"/>
      <c r="Q14" s="56"/>
      <c r="R14" s="56"/>
      <c r="S14" s="56"/>
      <c r="T14" s="60"/>
    </row>
    <row r="15" spans="1:20">
      <c r="A15" s="21" t="s">
        <v>19</v>
      </c>
      <c r="B15" s="30">
        <v>3455</v>
      </c>
      <c r="C15" s="30">
        <v>620</v>
      </c>
      <c r="D15" s="69"/>
      <c r="E15" s="30">
        <v>883</v>
      </c>
      <c r="F15" s="79"/>
      <c r="G15" s="28"/>
      <c r="H15" s="28"/>
      <c r="I15" s="43"/>
      <c r="J15" s="40"/>
      <c r="K15" s="41"/>
      <c r="L15" s="42"/>
      <c r="O15" s="55" t="s">
        <v>20</v>
      </c>
      <c r="P15" s="56" t="s">
        <v>21</v>
      </c>
      <c r="Q15" s="56" t="s">
        <v>20</v>
      </c>
      <c r="R15" s="56" t="s">
        <v>21</v>
      </c>
      <c r="S15" s="56" t="s">
        <v>20</v>
      </c>
      <c r="T15" s="60" t="s">
        <v>21</v>
      </c>
    </row>
    <row r="16" ht="16.5" spans="1:20">
      <c r="A16" s="21" t="s">
        <v>22</v>
      </c>
      <c r="B16" s="30">
        <v>1080</v>
      </c>
      <c r="C16" s="80"/>
      <c r="D16" s="80"/>
      <c r="E16" s="31">
        <v>160</v>
      </c>
      <c r="F16" s="70"/>
      <c r="G16" s="34"/>
      <c r="H16" s="34"/>
      <c r="I16" s="44"/>
      <c r="J16" s="45"/>
      <c r="K16" s="34"/>
      <c r="L16" s="44"/>
      <c r="O16" s="51" t="s">
        <v>49</v>
      </c>
      <c r="P16" s="51"/>
      <c r="Q16" s="52"/>
      <c r="R16" s="52"/>
      <c r="S16" s="52">
        <v>260</v>
      </c>
      <c r="T16" s="58">
        <v>300</v>
      </c>
    </row>
    <row r="17" spans="1:20">
      <c r="A17" s="21" t="s">
        <v>40</v>
      </c>
      <c r="B17" s="30">
        <v>4813.741</v>
      </c>
      <c r="C17" s="80">
        <f>B17</f>
        <v>4813.741</v>
      </c>
      <c r="D17" s="80"/>
      <c r="E17" s="80">
        <v>1361.128</v>
      </c>
      <c r="F17" s="86"/>
      <c r="G17" s="86"/>
      <c r="H17" s="86"/>
      <c r="I17" s="86"/>
      <c r="J17" s="86"/>
      <c r="K17" s="86"/>
      <c r="L17" s="86"/>
      <c r="O17" s="37"/>
      <c r="P17" s="37"/>
      <c r="Q17" s="37"/>
      <c r="R17" s="37"/>
      <c r="S17" s="37"/>
      <c r="T17" s="37"/>
    </row>
    <row r="18" spans="1:12">
      <c r="A18" s="35" t="s">
        <v>43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0">
      <c r="A19" s="35" t="s">
        <v>50</v>
      </c>
      <c r="B19" s="35"/>
      <c r="C19" s="35"/>
      <c r="D19" s="35"/>
      <c r="E19" s="35"/>
      <c r="F19" s="35"/>
      <c r="G19" s="35"/>
      <c r="H19" s="35"/>
      <c r="I19" s="35"/>
      <c r="J19" s="35"/>
    </row>
  </sheetData>
  <mergeCells count="22">
    <mergeCell ref="D1:H1"/>
    <mergeCell ref="K1:L1"/>
    <mergeCell ref="B2:E2"/>
    <mergeCell ref="F2:I2"/>
    <mergeCell ref="J2:L2"/>
    <mergeCell ref="O16:P16"/>
    <mergeCell ref="A18:L18"/>
    <mergeCell ref="A19:J19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4"/>
    <mergeCell ref="Q7:R14"/>
    <mergeCell ref="S7:T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7" sqref="B7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>B7+B8+B9+B10+B11</f>
        <v>37536.461</v>
      </c>
      <c r="C6" s="23">
        <f>C7+C8+C9+C10+C11</f>
        <v>14157.561</v>
      </c>
      <c r="D6" s="23"/>
      <c r="E6" s="23">
        <f>E7+E8+E9+E10+E11</f>
        <v>15346.484</v>
      </c>
      <c r="F6" s="23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v>10093.965</v>
      </c>
      <c r="C7" s="30">
        <v>1972.065</v>
      </c>
      <c r="D7" s="30"/>
      <c r="E7" s="30">
        <v>3468.729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30">
        <v>9941</v>
      </c>
      <c r="C8" s="69"/>
      <c r="D8" s="69"/>
      <c r="E8" s="30">
        <v>3725</v>
      </c>
      <c r="F8" s="79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30">
        <v>5430</v>
      </c>
      <c r="C9" s="30">
        <v>1624</v>
      </c>
      <c r="D9" s="69"/>
      <c r="E9" s="30">
        <v>1975</v>
      </c>
      <c r="F9" s="79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30">
        <v>1510</v>
      </c>
      <c r="C10" s="80"/>
      <c r="D10" s="80"/>
      <c r="E10" s="31">
        <v>430</v>
      </c>
      <c r="F10" s="70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30">
        <v>10561.496</v>
      </c>
      <c r="C11" s="80">
        <f>B11</f>
        <v>10561.496</v>
      </c>
      <c r="D11" s="80"/>
      <c r="E11" s="80">
        <v>5747.755</v>
      </c>
      <c r="F11" s="70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16" sqref="$A1:$XFD1048576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71">
        <f>B7+B8+B9+B10+B11</f>
        <v>50361.233</v>
      </c>
      <c r="C6" s="71">
        <f>C7+C8+C9+C10+C11</f>
        <v>15748.333</v>
      </c>
      <c r="D6" s="71"/>
      <c r="E6" s="71">
        <f>E7+E8+E9+E10+E11</f>
        <v>12824.772</v>
      </c>
      <c r="F6" s="72">
        <f t="shared" ref="F6:L6" si="0">F7+F8+F9+F10</f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73">
        <v>12433.345</v>
      </c>
      <c r="C7" s="73">
        <v>2183.445</v>
      </c>
      <c r="D7" s="73"/>
      <c r="E7" s="73">
        <v>2339.38</v>
      </c>
      <c r="F7" s="74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73">
        <v>15509</v>
      </c>
      <c r="C8" s="75"/>
      <c r="D8" s="75"/>
      <c r="E8" s="73">
        <v>5568</v>
      </c>
      <c r="F8" s="74"/>
      <c r="G8" s="28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73">
        <v>8987</v>
      </c>
      <c r="C9" s="73">
        <v>1863</v>
      </c>
      <c r="D9" s="75"/>
      <c r="E9" s="73">
        <v>3557</v>
      </c>
      <c r="F9" s="74"/>
      <c r="G9" s="28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73">
        <v>1730</v>
      </c>
      <c r="C10" s="76"/>
      <c r="D10" s="76"/>
      <c r="E10" s="77">
        <v>220</v>
      </c>
      <c r="F10" s="78"/>
      <c r="G10" s="34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73">
        <v>11701.888</v>
      </c>
      <c r="C11" s="76">
        <f>B11</f>
        <v>11701.888</v>
      </c>
      <c r="D11" s="76"/>
      <c r="E11" s="76">
        <v>1140.392</v>
      </c>
      <c r="F11" s="78"/>
      <c r="G11" s="70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2" sqref="A12:L12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62808</v>
      </c>
      <c r="C6" s="22">
        <f>C7+C8+C9+C10+C11</f>
        <v>17793</v>
      </c>
      <c r="D6" s="22"/>
      <c r="E6" s="22">
        <f>E7+E8+E9+E10+E11</f>
        <v>12446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v>12859</v>
      </c>
      <c r="C7" s="30">
        <v>2601.607</v>
      </c>
      <c r="D7" s="24"/>
      <c r="E7" s="24">
        <v>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'6.12'!B8+E8</f>
        <v>22724</v>
      </c>
      <c r="C8" s="69"/>
      <c r="D8" s="62"/>
      <c r="E8" s="24">
        <v>7215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'6.12'!B9+E9</f>
        <v>12217</v>
      </c>
      <c r="C9" s="30">
        <v>2143</v>
      </c>
      <c r="D9" s="62"/>
      <c r="E9" s="24">
        <v>3230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'6.12'!B10+E10</f>
        <v>1960</v>
      </c>
      <c r="C10" s="68"/>
      <c r="D10" s="68"/>
      <c r="E10" s="66">
        <v>230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'6.12'!B11+E11</f>
        <v>13048</v>
      </c>
      <c r="C11" s="66">
        <f>B11</f>
        <v>13048</v>
      </c>
      <c r="D11" s="68"/>
      <c r="E11" s="66">
        <v>1346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B8" sqref="B8"/>
    </sheetView>
  </sheetViews>
  <sheetFormatPr defaultColWidth="8.8" defaultRowHeight="15.75"/>
  <cols>
    <col min="1" max="1" width="12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B7+B8+B9+B10+B11</f>
        <v>75164</v>
      </c>
      <c r="C6" s="22">
        <f>C7+C8+C9+C10+C11</f>
        <v>20302</v>
      </c>
      <c r="D6" s="22"/>
      <c r="E6" s="22">
        <f>E7+E8+E9+E10+E11</f>
        <v>12356</v>
      </c>
      <c r="F6" s="22">
        <f t="shared" ref="F6:L6" si="0">F7+F8+F9+F10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'6.13'!B7+E7</f>
        <v>13479</v>
      </c>
      <c r="C7" s="30">
        <v>3191</v>
      </c>
      <c r="D7" s="24"/>
      <c r="E7" s="24">
        <v>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'6.13'!B8+E8</f>
        <v>29901</v>
      </c>
      <c r="C8" s="69"/>
      <c r="D8" s="62"/>
      <c r="E8" s="24">
        <v>7177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21" t="s">
        <v>19</v>
      </c>
      <c r="B9" s="24">
        <f>'6.13'!B9+E9</f>
        <v>14999</v>
      </c>
      <c r="C9" s="30">
        <v>2546</v>
      </c>
      <c r="D9" s="62"/>
      <c r="E9" s="24">
        <v>2782</v>
      </c>
      <c r="F9" s="26"/>
      <c r="G9" s="27"/>
      <c r="H9" s="28"/>
      <c r="I9" s="43"/>
      <c r="J9" s="40"/>
      <c r="K9" s="41"/>
      <c r="L9" s="42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22</v>
      </c>
      <c r="B10" s="24">
        <f>'6.13'!B10+E10</f>
        <v>2220</v>
      </c>
      <c r="C10" s="68"/>
      <c r="D10" s="68"/>
      <c r="E10" s="66">
        <v>260</v>
      </c>
      <c r="F10" s="32"/>
      <c r="G10" s="33"/>
      <c r="H10" s="34"/>
      <c r="I10" s="44"/>
      <c r="J10" s="45"/>
      <c r="K10" s="34"/>
      <c r="L10" s="44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20">
      <c r="A11" s="21" t="s">
        <v>40</v>
      </c>
      <c r="B11" s="24">
        <f>'6.13'!B11+E11</f>
        <v>14565</v>
      </c>
      <c r="C11" s="66">
        <f>B11</f>
        <v>14565</v>
      </c>
      <c r="D11" s="68"/>
      <c r="E11" s="66">
        <v>1517</v>
      </c>
      <c r="F11" s="32"/>
      <c r="G11" s="32"/>
      <c r="H11" s="70"/>
      <c r="I11" s="70"/>
      <c r="J11" s="70"/>
      <c r="K11" s="70"/>
      <c r="L11" s="70"/>
      <c r="O11" s="37"/>
      <c r="P11" s="37"/>
      <c r="Q11" s="37"/>
      <c r="R11" s="37"/>
      <c r="S11" s="37"/>
      <c r="T11" s="37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0">
      <c r="A13" s="35" t="s">
        <v>44</v>
      </c>
      <c r="B13" s="35"/>
      <c r="C13" s="35"/>
      <c r="D13" s="35"/>
      <c r="E13" s="35"/>
      <c r="F13" s="35"/>
      <c r="G13" s="35"/>
      <c r="H13" s="35"/>
      <c r="I13" s="35"/>
      <c r="J13" s="35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J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>B7+B8+B10+B11</f>
        <v>121047</v>
      </c>
      <c r="C6" s="22">
        <f>C7+C8+C10+C11</f>
        <v>28639</v>
      </c>
      <c r="D6" s="22">
        <f>D7+D8+D10+D11</f>
        <v>0</v>
      </c>
      <c r="E6" s="22">
        <f>E7+E8+E10+E11</f>
        <v>45883</v>
      </c>
      <c r="F6" s="22">
        <f t="shared" ref="F6:L6" si="0">F7+F8+F10+F11</f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'6.14'!B7+E7</f>
        <v>17725</v>
      </c>
      <c r="C7" s="30">
        <v>4323</v>
      </c>
      <c r="D7" s="24"/>
      <c r="E7" s="24">
        <v>4246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v>73083</v>
      </c>
      <c r="C8" s="30">
        <v>19040</v>
      </c>
      <c r="D8" s="62"/>
      <c r="E8" s="24">
        <v>28617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v>19040</v>
      </c>
      <c r="C9" s="30">
        <v>19040</v>
      </c>
      <c r="D9" s="62"/>
      <c r="E9" s="24">
        <v>4475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'6.14'!B9+E10</f>
        <v>27219</v>
      </c>
      <c r="C10" s="30">
        <v>5276</v>
      </c>
      <c r="D10" s="62"/>
      <c r="E10" s="24">
        <v>12220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'6.14'!B10+E11</f>
        <v>3020</v>
      </c>
      <c r="C11" s="66"/>
      <c r="D11" s="68"/>
      <c r="E11" s="66">
        <v>800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43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ht="22.5" spans="1:13">
      <c r="A13" s="46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22">
    <mergeCell ref="D1:H1"/>
    <mergeCell ref="K1:L1"/>
    <mergeCell ref="B2:E2"/>
    <mergeCell ref="F2:I2"/>
    <mergeCell ref="J2:L2"/>
    <mergeCell ref="O10:P10"/>
    <mergeCell ref="A12:L12"/>
    <mergeCell ref="A13:M13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G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58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138286</v>
      </c>
      <c r="C6" s="22">
        <f t="shared" si="0"/>
        <v>32198</v>
      </c>
      <c r="D6" s="22">
        <f t="shared" si="0"/>
        <v>0</v>
      </c>
      <c r="E6" s="22">
        <f t="shared" si="0"/>
        <v>17239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'6.18'!B7+E7</f>
        <v>19540</v>
      </c>
      <c r="C7" s="30">
        <v>5057</v>
      </c>
      <c r="D7" s="24"/>
      <c r="E7" s="24">
        <v>1815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'6.18'!B8+E8</f>
        <v>84101</v>
      </c>
      <c r="C8" s="30">
        <f>C9</f>
        <v>21426</v>
      </c>
      <c r="D8" s="62"/>
      <c r="E8" s="24">
        <v>11018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'6.18'!B9+E9</f>
        <v>21426</v>
      </c>
      <c r="C9" s="30">
        <f>B9</f>
        <v>21426</v>
      </c>
      <c r="D9" s="62"/>
      <c r="E9" s="24">
        <v>2386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'6.18'!B10+E10</f>
        <v>31235</v>
      </c>
      <c r="C10" s="30">
        <v>5715</v>
      </c>
      <c r="D10" s="62"/>
      <c r="E10" s="24">
        <v>4016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'6.18'!B11+E11</f>
        <v>3410</v>
      </c>
      <c r="C11" s="66"/>
      <c r="D11" s="68"/>
      <c r="E11" s="66">
        <v>390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151417</v>
      </c>
      <c r="C6" s="22">
        <f t="shared" si="0"/>
        <v>34198</v>
      </c>
      <c r="D6" s="22">
        <f t="shared" si="0"/>
        <v>0</v>
      </c>
      <c r="E6" s="22">
        <f t="shared" si="0"/>
        <v>13131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'6.19'!B7+E7</f>
        <v>21776</v>
      </c>
      <c r="C7" s="30">
        <v>6260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'6.19'!B8+E8</f>
        <v>90824</v>
      </c>
      <c r="C8" s="30">
        <f>C9</f>
        <v>21938</v>
      </c>
      <c r="D8" s="62"/>
      <c r="E8" s="25">
        <v>6723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'6.19'!B9+E9</f>
        <v>21938</v>
      </c>
      <c r="C9" s="30">
        <f>B9</f>
        <v>21938</v>
      </c>
      <c r="D9" s="62"/>
      <c r="E9" s="24">
        <v>512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'6.19'!B10+E10</f>
        <v>34997</v>
      </c>
      <c r="C10" s="30">
        <v>6000</v>
      </c>
      <c r="D10" s="62"/>
      <c r="E10" s="31">
        <v>3762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'6.19'!B11+E11</f>
        <v>3820</v>
      </c>
      <c r="C11" s="66"/>
      <c r="D11" s="68"/>
      <c r="E11" s="31">
        <v>410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0" sqref="$A3:$XFD12"/>
    </sheetView>
  </sheetViews>
  <sheetFormatPr defaultColWidth="10" defaultRowHeight="15.75"/>
  <cols>
    <col min="1" max="1" width="11.7" customWidth="1"/>
  </cols>
  <sheetData>
    <row r="1" ht="22.5" spans="1:1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5" spans="1:12">
      <c r="A3" s="1" t="s">
        <v>1</v>
      </c>
      <c r="B3" s="1"/>
      <c r="C3" s="1"/>
      <c r="D3" s="2" t="s">
        <v>24</v>
      </c>
      <c r="E3" s="2"/>
      <c r="F3" s="2"/>
      <c r="G3" s="2"/>
      <c r="H3" s="2"/>
      <c r="I3" s="36"/>
      <c r="J3" s="36"/>
      <c r="K3" s="37" t="s">
        <v>3</v>
      </c>
      <c r="L3" s="37"/>
    </row>
    <row r="4" spans="1:12">
      <c r="A4" s="3"/>
      <c r="B4" s="4" t="s">
        <v>4</v>
      </c>
      <c r="C4" s="4"/>
      <c r="D4" s="4"/>
      <c r="E4" s="4"/>
      <c r="F4" s="5" t="s">
        <v>5</v>
      </c>
      <c r="G4" s="6"/>
      <c r="H4" s="6"/>
      <c r="I4" s="38"/>
      <c r="J4" s="39" t="s">
        <v>6</v>
      </c>
      <c r="K4" s="38"/>
      <c r="L4" s="38"/>
    </row>
    <row r="5" spans="1:12">
      <c r="A5" s="7" t="s">
        <v>7</v>
      </c>
      <c r="B5" s="8" t="s">
        <v>8</v>
      </c>
      <c r="C5" s="9"/>
      <c r="D5" s="9"/>
      <c r="E5" s="10" t="s">
        <v>9</v>
      </c>
      <c r="F5" s="8" t="s">
        <v>8</v>
      </c>
      <c r="G5" s="11"/>
      <c r="H5" s="12"/>
      <c r="I5" s="17" t="s">
        <v>9</v>
      </c>
      <c r="J5" s="8" t="s">
        <v>8</v>
      </c>
      <c r="K5" s="11"/>
      <c r="L5" s="17" t="s">
        <v>9</v>
      </c>
    </row>
    <row r="6" ht="16.5" spans="1:19">
      <c r="A6" s="3"/>
      <c r="B6" s="13"/>
      <c r="C6" s="14" t="s">
        <v>10</v>
      </c>
      <c r="D6" s="15"/>
      <c r="E6" s="16"/>
      <c r="F6" s="5"/>
      <c r="G6" s="17" t="s">
        <v>10</v>
      </c>
      <c r="H6" s="18"/>
      <c r="I6" s="20"/>
      <c r="J6" s="5"/>
      <c r="K6" s="17" t="s">
        <v>10</v>
      </c>
      <c r="L6" s="20"/>
      <c r="N6" s="48"/>
      <c r="O6" s="48"/>
      <c r="P6" s="48"/>
      <c r="Q6" s="48"/>
      <c r="R6" s="48"/>
      <c r="S6" s="48"/>
    </row>
    <row r="7" spans="1:19">
      <c r="A7" s="3"/>
      <c r="B7" s="13"/>
      <c r="C7" s="19"/>
      <c r="D7" s="19" t="s">
        <v>11</v>
      </c>
      <c r="E7" s="16"/>
      <c r="F7" s="5"/>
      <c r="G7" s="20"/>
      <c r="H7" s="19" t="s">
        <v>11</v>
      </c>
      <c r="I7" s="20"/>
      <c r="J7" s="5"/>
      <c r="K7" s="20"/>
      <c r="L7" s="20"/>
      <c r="N7" s="49" t="s">
        <v>12</v>
      </c>
      <c r="O7" s="50"/>
      <c r="P7" s="50"/>
      <c r="Q7" s="50"/>
      <c r="R7" s="50"/>
      <c r="S7" s="57"/>
    </row>
    <row r="8" ht="30" customHeight="1" spans="1:19">
      <c r="A8" s="21" t="s">
        <v>13</v>
      </c>
      <c r="B8" s="23">
        <f t="shared" ref="B8:L8" si="0">B9+B10+B11+B12</f>
        <v>1210</v>
      </c>
      <c r="C8" s="23">
        <f t="shared" si="0"/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60</v>
      </c>
      <c r="K8" s="23">
        <f t="shared" si="0"/>
        <v>0</v>
      </c>
      <c r="L8" s="23">
        <f t="shared" si="0"/>
        <v>0</v>
      </c>
      <c r="N8" s="51"/>
      <c r="O8" s="52"/>
      <c r="P8" s="52"/>
      <c r="Q8" s="52"/>
      <c r="R8" s="52"/>
      <c r="S8" s="58"/>
    </row>
    <row r="9" spans="1:19">
      <c r="A9" s="21" t="s">
        <v>14</v>
      </c>
      <c r="B9" s="69"/>
      <c r="C9" s="69"/>
      <c r="D9" s="69"/>
      <c r="E9" s="69"/>
      <c r="F9" s="79"/>
      <c r="G9" s="28"/>
      <c r="H9" s="28"/>
      <c r="I9" s="28"/>
      <c r="J9" s="40"/>
      <c r="K9" s="41"/>
      <c r="L9" s="42"/>
      <c r="N9" s="53" t="s">
        <v>15</v>
      </c>
      <c r="O9" s="54"/>
      <c r="P9" s="54" t="s">
        <v>16</v>
      </c>
      <c r="Q9" s="54"/>
      <c r="R9" s="54" t="s">
        <v>17</v>
      </c>
      <c r="S9" s="59"/>
    </row>
    <row r="10" spans="1:19">
      <c r="A10" s="21" t="s">
        <v>18</v>
      </c>
      <c r="B10" s="69">
        <v>800</v>
      </c>
      <c r="C10" s="69"/>
      <c r="D10" s="69"/>
      <c r="E10" s="69">
        <v>0</v>
      </c>
      <c r="F10" s="79"/>
      <c r="G10" s="28"/>
      <c r="H10" s="28"/>
      <c r="I10" s="43"/>
      <c r="J10" s="40">
        <v>60</v>
      </c>
      <c r="K10" s="41"/>
      <c r="L10" s="42">
        <v>0</v>
      </c>
      <c r="N10" s="55"/>
      <c r="O10" s="56"/>
      <c r="P10" s="56"/>
      <c r="Q10" s="56"/>
      <c r="R10" s="56"/>
      <c r="S10" s="60"/>
    </row>
    <row r="11" spans="1:19">
      <c r="A11" s="21" t="s">
        <v>19</v>
      </c>
      <c r="B11" s="69">
        <v>130</v>
      </c>
      <c r="C11" s="69"/>
      <c r="D11" s="69"/>
      <c r="E11" s="69">
        <v>0</v>
      </c>
      <c r="F11" s="79"/>
      <c r="G11" s="28"/>
      <c r="H11" s="28"/>
      <c r="I11" s="43"/>
      <c r="J11" s="40"/>
      <c r="K11" s="41"/>
      <c r="L11" s="42"/>
      <c r="N11" s="55" t="s">
        <v>20</v>
      </c>
      <c r="O11" s="56" t="s">
        <v>21</v>
      </c>
      <c r="P11" s="56" t="s">
        <v>20</v>
      </c>
      <c r="Q11" s="56" t="s">
        <v>21</v>
      </c>
      <c r="R11" s="56" t="s">
        <v>20</v>
      </c>
      <c r="S11" s="60" t="s">
        <v>21</v>
      </c>
    </row>
    <row r="12" ht="16.5" spans="1:19">
      <c r="A12" s="21" t="s">
        <v>22</v>
      </c>
      <c r="B12" s="69">
        <v>280</v>
      </c>
      <c r="C12" s="69"/>
      <c r="D12" s="69"/>
      <c r="E12" s="69">
        <v>0</v>
      </c>
      <c r="F12" s="87"/>
      <c r="G12" s="41"/>
      <c r="H12" s="41"/>
      <c r="I12" s="42"/>
      <c r="J12" s="40"/>
      <c r="K12" s="41"/>
      <c r="L12" s="42"/>
      <c r="N12" s="51" t="s">
        <v>25</v>
      </c>
      <c r="O12" s="51"/>
      <c r="P12" s="52"/>
      <c r="Q12" s="52"/>
      <c r="R12" s="52">
        <v>260</v>
      </c>
      <c r="S12" s="58">
        <v>300</v>
      </c>
    </row>
  </sheetData>
  <mergeCells count="21">
    <mergeCell ref="A1:L1"/>
    <mergeCell ref="D3:H3"/>
    <mergeCell ref="K3:L3"/>
    <mergeCell ref="B4:E4"/>
    <mergeCell ref="F4:I4"/>
    <mergeCell ref="J4:L4"/>
    <mergeCell ref="N12:O12"/>
    <mergeCell ref="A5:A7"/>
    <mergeCell ref="B5:B7"/>
    <mergeCell ref="C6:C7"/>
    <mergeCell ref="E5:E7"/>
    <mergeCell ref="F5:F7"/>
    <mergeCell ref="G6:G7"/>
    <mergeCell ref="I5:I7"/>
    <mergeCell ref="J5:J7"/>
    <mergeCell ref="K6:K7"/>
    <mergeCell ref="L5:L7"/>
    <mergeCell ref="N7:S8"/>
    <mergeCell ref="N9:O10"/>
    <mergeCell ref="P9:Q10"/>
    <mergeCell ref="R9:S1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1" sqref="C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165353</v>
      </c>
      <c r="C6" s="22">
        <f t="shared" si="0"/>
        <v>36964</v>
      </c>
      <c r="D6" s="22">
        <f t="shared" si="0"/>
        <v>0</v>
      </c>
      <c r="E6" s="22">
        <f t="shared" si="0"/>
        <v>13936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'6.20'!B7+E7</f>
        <v>24012</v>
      </c>
      <c r="C7" s="30">
        <v>7471</v>
      </c>
      <c r="D7" s="24"/>
      <c r="E7" s="24">
        <v>2236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'6.20'!B8+E8</f>
        <v>98789</v>
      </c>
      <c r="C8" s="30">
        <f>C9</f>
        <v>23493</v>
      </c>
      <c r="D8" s="62"/>
      <c r="E8" s="25">
        <v>7965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'6.20'!B9+E9</f>
        <v>23493</v>
      </c>
      <c r="C9" s="30">
        <f>B9</f>
        <v>23493</v>
      </c>
      <c r="D9" s="62"/>
      <c r="E9" s="24">
        <v>1555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'6.20'!B10+E10</f>
        <v>38302</v>
      </c>
      <c r="C10" s="30">
        <v>6000</v>
      </c>
      <c r="D10" s="62"/>
      <c r="E10" s="31">
        <v>3305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'6.20'!B11+E11</f>
        <v>4250</v>
      </c>
      <c r="C11" s="66"/>
      <c r="D11" s="68"/>
      <c r="E11" s="31">
        <v>430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1" sqref="D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188043</v>
      </c>
      <c r="C6" s="22">
        <f t="shared" si="0"/>
        <v>41436</v>
      </c>
      <c r="D6" s="22">
        <f t="shared" si="0"/>
        <v>0</v>
      </c>
      <c r="E6" s="22">
        <f t="shared" si="0"/>
        <v>22690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'6.21'!B7+E7</f>
        <v>26597</v>
      </c>
      <c r="C7" s="30">
        <v>9981</v>
      </c>
      <c r="D7" s="24"/>
      <c r="E7" s="24">
        <v>2585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'6.21'!B8+E8</f>
        <v>113201</v>
      </c>
      <c r="C8" s="30">
        <f>C9</f>
        <v>25455</v>
      </c>
      <c r="D8" s="25"/>
      <c r="E8" s="25">
        <v>14412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'6.21'!B9+E9</f>
        <v>25455</v>
      </c>
      <c r="C9" s="30">
        <f>B9</f>
        <v>25455</v>
      </c>
      <c r="D9" s="62"/>
      <c r="E9" s="24">
        <v>1962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'6.21'!B10+E10</f>
        <v>43515</v>
      </c>
      <c r="C10" s="30">
        <v>6000</v>
      </c>
      <c r="D10" s="31"/>
      <c r="E10" s="31">
        <v>5213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'6.21'!B11+E11</f>
        <v>4730</v>
      </c>
      <c r="C11" s="66"/>
      <c r="D11" s="31"/>
      <c r="E11" s="31">
        <v>480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197506</v>
      </c>
      <c r="C6" s="22">
        <f t="shared" si="0"/>
        <v>43819</v>
      </c>
      <c r="D6" s="22">
        <f t="shared" si="0"/>
        <v>0</v>
      </c>
      <c r="E6" s="22">
        <f t="shared" si="0"/>
        <v>9463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'6.24'!B7+E7</f>
        <v>28169</v>
      </c>
      <c r="C7" s="30">
        <v>10941</v>
      </c>
      <c r="D7" s="24"/>
      <c r="E7" s="24">
        <v>1572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'6.24'!B8+E8</f>
        <v>118245</v>
      </c>
      <c r="C8" s="30">
        <f>C9</f>
        <v>26878</v>
      </c>
      <c r="D8" s="25"/>
      <c r="E8" s="25">
        <v>5044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'6.24'!B9+E9</f>
        <v>26878</v>
      </c>
      <c r="C9" s="30">
        <f>B9</f>
        <v>26878</v>
      </c>
      <c r="D9" s="62"/>
      <c r="E9" s="24">
        <v>1423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'6.24'!B10+E10</f>
        <v>46362</v>
      </c>
      <c r="C10" s="30">
        <v>6000</v>
      </c>
      <c r="D10" s="31"/>
      <c r="E10" s="31">
        <v>2847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'6.24'!B11+E11</f>
        <v>4730</v>
      </c>
      <c r="C11" s="66"/>
      <c r="D11" s="31"/>
      <c r="E11" s="31">
        <v>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68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69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204382</v>
      </c>
      <c r="C6" s="22">
        <f t="shared" si="0"/>
        <v>46384</v>
      </c>
      <c r="D6" s="22">
        <f t="shared" si="0"/>
        <v>0</v>
      </c>
      <c r="E6" s="22">
        <f t="shared" si="0"/>
        <v>6876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'6.25'!B7+E7</f>
        <v>29744</v>
      </c>
      <c r="C7" s="30">
        <v>12121</v>
      </c>
      <c r="D7" s="24"/>
      <c r="E7" s="24">
        <v>1575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'6.25'!B8+E8</f>
        <v>119630</v>
      </c>
      <c r="C8" s="30">
        <f>C9</f>
        <v>28263</v>
      </c>
      <c r="D8" s="25"/>
      <c r="E8" s="25">
        <v>1385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'6.25'!B9+E9</f>
        <v>28263</v>
      </c>
      <c r="C9" s="30">
        <f>B9</f>
        <v>28263</v>
      </c>
      <c r="D9" s="62"/>
      <c r="E9" s="24">
        <v>1385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'6.25'!B10+E10</f>
        <v>49778</v>
      </c>
      <c r="C10" s="30">
        <v>6000</v>
      </c>
      <c r="D10" s="31"/>
      <c r="E10" s="31">
        <v>3416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'6.25'!B11+E11</f>
        <v>5230</v>
      </c>
      <c r="C11" s="66"/>
      <c r="D11" s="31"/>
      <c r="E11" s="31">
        <v>500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226567</v>
      </c>
      <c r="C6" s="22">
        <f t="shared" si="0"/>
        <v>48644</v>
      </c>
      <c r="D6" s="22">
        <f t="shared" si="0"/>
        <v>0</v>
      </c>
      <c r="E6" s="22">
        <f t="shared" si="0"/>
        <v>22185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'6.26'!B7+E7</f>
        <v>31486</v>
      </c>
      <c r="C7" s="25">
        <v>13253</v>
      </c>
      <c r="D7" s="24"/>
      <c r="E7" s="24">
        <v>1742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'6.26'!B8+E8</f>
        <v>136832</v>
      </c>
      <c r="C8" s="30">
        <f>C9</f>
        <v>29391</v>
      </c>
      <c r="D8" s="25"/>
      <c r="E8" s="25">
        <v>17202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'6.26'!B9+E9</f>
        <v>29391</v>
      </c>
      <c r="C9" s="30">
        <f>B9</f>
        <v>29391</v>
      </c>
      <c r="D9" s="62"/>
      <c r="E9" s="24">
        <v>1128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'6.26'!B10+E10</f>
        <v>52509</v>
      </c>
      <c r="C10" s="30">
        <v>6000</v>
      </c>
      <c r="D10" s="31"/>
      <c r="E10" s="31">
        <v>2731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'6.26'!B11+E11</f>
        <v>5740</v>
      </c>
      <c r="C11" s="66"/>
      <c r="D11" s="31"/>
      <c r="E11" s="31">
        <v>510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242037</v>
      </c>
      <c r="C6" s="22">
        <f t="shared" si="0"/>
        <v>50926</v>
      </c>
      <c r="D6" s="22">
        <f t="shared" si="0"/>
        <v>0</v>
      </c>
      <c r="E6" s="22">
        <f t="shared" si="0"/>
        <v>15470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'6.27'!B7+E7</f>
        <v>33223</v>
      </c>
      <c r="C7" s="25">
        <v>14272</v>
      </c>
      <c r="D7" s="24"/>
      <c r="E7" s="24">
        <v>1737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'6.27'!B8+E8</f>
        <v>147047</v>
      </c>
      <c r="C8" s="30">
        <f>C9</f>
        <v>30654</v>
      </c>
      <c r="D8" s="25"/>
      <c r="E8" s="25">
        <v>10215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'6.27'!B9+E9</f>
        <v>30654</v>
      </c>
      <c r="C9" s="30">
        <f>B9</f>
        <v>30654</v>
      </c>
      <c r="D9" s="62"/>
      <c r="E9" s="24">
        <v>1263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'6.27'!B10+E10</f>
        <v>55537</v>
      </c>
      <c r="C10" s="30">
        <v>6000</v>
      </c>
      <c r="D10" s="31"/>
      <c r="E10" s="31">
        <v>3028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'6.27'!B11+E11</f>
        <v>6230</v>
      </c>
      <c r="C11" s="66"/>
      <c r="D11" s="31"/>
      <c r="E11" s="31">
        <v>490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6" sqref="E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253693</v>
      </c>
      <c r="C6" s="22">
        <f t="shared" si="0"/>
        <v>53465</v>
      </c>
      <c r="D6" s="22">
        <f t="shared" si="0"/>
        <v>0</v>
      </c>
      <c r="E6" s="22">
        <f t="shared" si="0"/>
        <v>11656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'6.28'!B7+E7</f>
        <v>35363</v>
      </c>
      <c r="C7" s="25">
        <v>14764</v>
      </c>
      <c r="D7" s="24"/>
      <c r="E7" s="24">
        <v>2140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'6.28'!B8+E8</f>
        <v>150480</v>
      </c>
      <c r="C8" s="30">
        <f>C9</f>
        <v>32221</v>
      </c>
      <c r="D8" s="25"/>
      <c r="E8" s="25">
        <v>3433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'6.28'!B9+E9</f>
        <v>32221</v>
      </c>
      <c r="C9" s="30">
        <f>B9</f>
        <v>32221</v>
      </c>
      <c r="D9" s="62"/>
      <c r="E9" s="24">
        <v>1567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'6.28'!B10+E10</f>
        <v>60690</v>
      </c>
      <c r="C10" s="30">
        <v>6000</v>
      </c>
      <c r="D10" s="31"/>
      <c r="E10" s="31">
        <v>5153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'6.28'!B11+E11</f>
        <v>7160</v>
      </c>
      <c r="C11" s="66">
        <v>480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258098</v>
      </c>
      <c r="C6" s="22">
        <f t="shared" si="0"/>
        <v>55080</v>
      </c>
      <c r="D6" s="22">
        <f t="shared" si="0"/>
        <v>0</v>
      </c>
      <c r="E6" s="22">
        <f t="shared" si="0"/>
        <v>4405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'7.1'!B7+E7</f>
        <v>36117</v>
      </c>
      <c r="C7" s="25">
        <v>14764</v>
      </c>
      <c r="D7" s="24"/>
      <c r="E7" s="25">
        <v>754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'7.1'!B8+E8</f>
        <v>151785</v>
      </c>
      <c r="C8" s="30">
        <f>C9</f>
        <v>33526</v>
      </c>
      <c r="D8" s="25"/>
      <c r="E8" s="67">
        <v>1305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'7.1'!B9+E9</f>
        <v>33526</v>
      </c>
      <c r="C9" s="30">
        <f>B9</f>
        <v>33526</v>
      </c>
      <c r="D9" s="62"/>
      <c r="E9" s="63">
        <v>1305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'7.1'!B10+E10</f>
        <v>62396</v>
      </c>
      <c r="C10" s="30">
        <v>6000</v>
      </c>
      <c r="D10" s="31"/>
      <c r="E10" s="31">
        <v>1706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'7.1'!B11+E11</f>
        <v>7800</v>
      </c>
      <c r="C11" s="66">
        <v>790</v>
      </c>
      <c r="D11" s="31"/>
      <c r="E11" s="31">
        <v>640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78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79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264836</v>
      </c>
      <c r="C6" s="22">
        <f t="shared" si="0"/>
        <v>55932</v>
      </c>
      <c r="D6" s="22">
        <f t="shared" si="0"/>
        <v>0</v>
      </c>
      <c r="E6" s="22">
        <f t="shared" si="0"/>
        <v>6738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'7.2'!B7+E7</f>
        <v>37051</v>
      </c>
      <c r="C7" s="25">
        <v>14764</v>
      </c>
      <c r="D7" s="24"/>
      <c r="E7" s="25">
        <v>934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'7.2'!B8+E8</f>
        <v>156156</v>
      </c>
      <c r="C8" s="30">
        <f>C9</f>
        <v>33998</v>
      </c>
      <c r="D8" s="25"/>
      <c r="E8" s="25">
        <v>4371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'7.2'!B9+E9</f>
        <v>33998</v>
      </c>
      <c r="C9" s="30">
        <f>B9</f>
        <v>33998</v>
      </c>
      <c r="D9" s="62"/>
      <c r="E9" s="63">
        <v>472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'7.2'!B10+E10</f>
        <v>63119</v>
      </c>
      <c r="C10" s="30">
        <v>6000</v>
      </c>
      <c r="D10" s="31"/>
      <c r="E10" s="31">
        <v>723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'7.2'!B11+E11</f>
        <v>8510</v>
      </c>
      <c r="C11" s="66">
        <v>1170</v>
      </c>
      <c r="D11" s="31"/>
      <c r="E11" s="31">
        <v>710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273532</v>
      </c>
      <c r="C6" s="22">
        <f t="shared" si="0"/>
        <v>57839</v>
      </c>
      <c r="D6" s="22">
        <f t="shared" si="0"/>
        <v>0</v>
      </c>
      <c r="E6" s="22">
        <f t="shared" si="0"/>
        <v>8696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'7.3'!B7+E7</f>
        <v>38125</v>
      </c>
      <c r="C7" s="25">
        <v>14764</v>
      </c>
      <c r="D7" s="24"/>
      <c r="E7" s="25">
        <v>1074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'7.3'!B8+E8</f>
        <v>160154</v>
      </c>
      <c r="C8" s="30">
        <f>C9</f>
        <v>35475</v>
      </c>
      <c r="D8" s="25"/>
      <c r="E8" s="25">
        <v>3998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'7.3'!B9+E9</f>
        <v>35475</v>
      </c>
      <c r="C9" s="30">
        <f>B9</f>
        <v>35475</v>
      </c>
      <c r="D9" s="62"/>
      <c r="E9" s="63">
        <v>1477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'7.3'!B10+E10</f>
        <v>65873</v>
      </c>
      <c r="C10" s="30">
        <v>6000</v>
      </c>
      <c r="D10" s="31"/>
      <c r="E10" s="31">
        <v>2754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'7.3'!B11+E11</f>
        <v>9380</v>
      </c>
      <c r="C11" s="31">
        <v>1600</v>
      </c>
      <c r="D11" s="31"/>
      <c r="E11" s="31">
        <v>870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F19" sqref="$A1:$XFD104857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3151</v>
      </c>
      <c r="C6" s="23">
        <f t="shared" si="0"/>
        <v>0</v>
      </c>
      <c r="D6" s="23">
        <f t="shared" si="0"/>
        <v>0</v>
      </c>
      <c r="E6" s="23">
        <f t="shared" si="0"/>
        <v>1941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1601</v>
      </c>
      <c r="C7" s="69"/>
      <c r="D7" s="69"/>
      <c r="E7" s="69">
        <f>E8+E9+E10+E11+E12</f>
        <v>1601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hidden="1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hidden="1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hidden="1" spans="1:19">
      <c r="A10" s="81" t="s">
        <v>29</v>
      </c>
      <c r="B10" s="69">
        <v>216</v>
      </c>
      <c r="C10" s="69"/>
      <c r="D10" s="69"/>
      <c r="E10" s="69">
        <v>216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hidden="1" spans="1:19">
      <c r="A11" s="81" t="s">
        <v>30</v>
      </c>
      <c r="B11" s="69">
        <v>1385</v>
      </c>
      <c r="C11" s="69"/>
      <c r="D11" s="69"/>
      <c r="E11" s="69">
        <v>1385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hidden="1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900</v>
      </c>
      <c r="C13" s="69"/>
      <c r="D13" s="69"/>
      <c r="E13" s="69">
        <v>100</v>
      </c>
      <c r="F13" s="79"/>
      <c r="G13" s="28"/>
      <c r="H13" s="28"/>
      <c r="I13" s="43"/>
      <c r="J13" s="23">
        <v>60</v>
      </c>
      <c r="K13" s="41"/>
      <c r="L13" s="23">
        <v>0</v>
      </c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300</v>
      </c>
      <c r="C14" s="69"/>
      <c r="D14" s="69"/>
      <c r="E14" s="69">
        <v>170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350</v>
      </c>
      <c r="C15" s="69"/>
      <c r="D15" s="69"/>
      <c r="E15" s="69">
        <v>70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9" sqref="C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276251</v>
      </c>
      <c r="C6" s="22">
        <f t="shared" si="0"/>
        <v>58622</v>
      </c>
      <c r="D6" s="22">
        <f t="shared" si="0"/>
        <v>0</v>
      </c>
      <c r="E6" s="22">
        <f t="shared" si="0"/>
        <v>2719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'7.4'!B7+E7</f>
        <v>39698</v>
      </c>
      <c r="C7" s="25">
        <v>14921</v>
      </c>
      <c r="D7" s="24"/>
      <c r="E7" s="25">
        <v>1573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'7.4'!B8+E8</f>
        <v>160370</v>
      </c>
      <c r="C8" s="30">
        <f>C9</f>
        <v>35691</v>
      </c>
      <c r="D8" s="25"/>
      <c r="E8" s="25">
        <v>216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'7.4'!B9+E9</f>
        <v>35691</v>
      </c>
      <c r="C9" s="30">
        <f>B9</f>
        <v>35691</v>
      </c>
      <c r="D9" s="62"/>
      <c r="E9" s="63">
        <v>216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'7.4'!B10+E10</f>
        <v>65873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'7.4'!B11+E11</f>
        <v>10310</v>
      </c>
      <c r="C11" s="31">
        <v>2010</v>
      </c>
      <c r="D11" s="31"/>
      <c r="E11" s="31">
        <v>930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310429</v>
      </c>
      <c r="C6" s="22">
        <f t="shared" si="0"/>
        <v>66409</v>
      </c>
      <c r="D6" s="22">
        <f t="shared" si="0"/>
        <v>0</v>
      </c>
      <c r="E6" s="22">
        <f t="shared" si="0"/>
        <v>34178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'7.5'!B7+E7</f>
        <v>41625</v>
      </c>
      <c r="C7" s="25">
        <v>16290</v>
      </c>
      <c r="D7" s="24"/>
      <c r="E7" s="25">
        <v>1927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'7.5'!B8+E8</f>
        <v>183629</v>
      </c>
      <c r="C8" s="30">
        <f>C9</f>
        <v>40599</v>
      </c>
      <c r="D8" s="25"/>
      <c r="E8" s="25">
        <v>23259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'7.5'!B9+E9</f>
        <v>40599</v>
      </c>
      <c r="C9" s="30">
        <f>B9</f>
        <v>40599</v>
      </c>
      <c r="D9" s="62"/>
      <c r="E9" s="63">
        <v>4908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'7.5'!B10+E10</f>
        <v>71625</v>
      </c>
      <c r="C10" s="30">
        <v>6000</v>
      </c>
      <c r="D10" s="31"/>
      <c r="E10" s="31">
        <v>5752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'7.5'!B11+E11</f>
        <v>13550</v>
      </c>
      <c r="C11" s="31">
        <v>3520</v>
      </c>
      <c r="D11" s="31"/>
      <c r="E11" s="31">
        <v>3240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E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318624</v>
      </c>
      <c r="C6" s="22">
        <f t="shared" si="0"/>
        <v>70724</v>
      </c>
      <c r="D6" s="22">
        <f t="shared" si="0"/>
        <v>0</v>
      </c>
      <c r="E6" s="22">
        <f t="shared" si="0"/>
        <v>8195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'7.8'!B7+E7</f>
        <v>42433</v>
      </c>
      <c r="C7" s="25">
        <v>16990</v>
      </c>
      <c r="D7" s="24"/>
      <c r="E7" s="25">
        <v>808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'7.8'!B8+E8</f>
        <v>186534</v>
      </c>
      <c r="C8" s="30">
        <f>C9</f>
        <v>43504</v>
      </c>
      <c r="D8" s="25"/>
      <c r="E8" s="25">
        <v>2905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'7.8'!B9+E9</f>
        <v>43504</v>
      </c>
      <c r="C9" s="30">
        <f>B9</f>
        <v>43504</v>
      </c>
      <c r="D9" s="62"/>
      <c r="E9" s="63">
        <v>2905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'7.8'!B10+E10</f>
        <v>73437</v>
      </c>
      <c r="C10" s="30">
        <v>6000</v>
      </c>
      <c r="D10" s="31"/>
      <c r="E10" s="31">
        <v>1812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'7.8'!B11+E11</f>
        <v>16220</v>
      </c>
      <c r="C11" s="31">
        <v>4230</v>
      </c>
      <c r="D11" s="31"/>
      <c r="E11" s="31">
        <v>2670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88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89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320431</v>
      </c>
      <c r="C6" s="22">
        <f t="shared" si="0"/>
        <v>71433</v>
      </c>
      <c r="D6" s="22">
        <f t="shared" si="0"/>
        <v>0</v>
      </c>
      <c r="E6" s="22">
        <f t="shared" si="0"/>
        <v>1807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'7.10'!B7+E7</f>
        <v>42644</v>
      </c>
      <c r="C7" s="25">
        <v>17183</v>
      </c>
      <c r="D7" s="24"/>
      <c r="E7" s="25">
        <v>211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'7.10'!B8+E8</f>
        <v>186610</v>
      </c>
      <c r="C8" s="30">
        <f>C9</f>
        <v>43580</v>
      </c>
      <c r="D8" s="25"/>
      <c r="E8" s="25">
        <v>76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'7.10'!B9+E9</f>
        <v>43580</v>
      </c>
      <c r="C9" s="30">
        <f>B9</f>
        <v>43580</v>
      </c>
      <c r="D9" s="62"/>
      <c r="E9" s="63">
        <v>76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'7.10'!B10+E10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'7.10'!B11+E11</f>
        <v>17740</v>
      </c>
      <c r="C11" s="31">
        <v>4670</v>
      </c>
      <c r="D11" s="31"/>
      <c r="E11" s="31">
        <v>1520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C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322171</v>
      </c>
      <c r="C6" s="22">
        <f t="shared" si="0"/>
        <v>71683</v>
      </c>
      <c r="D6" s="22">
        <f t="shared" si="0"/>
        <v>0</v>
      </c>
      <c r="E6" s="22">
        <f t="shared" si="0"/>
        <v>1740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'7.11'!B7+E7</f>
        <v>42644</v>
      </c>
      <c r="C7" s="25">
        <v>17183</v>
      </c>
      <c r="D7" s="24"/>
      <c r="E7" s="25">
        <v>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'7.11'!B8+E8</f>
        <v>186610</v>
      </c>
      <c r="C8" s="30">
        <f>C9</f>
        <v>43580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'7.11'!B9+E9</f>
        <v>43580</v>
      </c>
      <c r="C9" s="30">
        <f>B9</f>
        <v>43580</v>
      </c>
      <c r="D9" s="62"/>
      <c r="E9" s="63">
        <v>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'7.11'!B10+E10</f>
        <v>73437</v>
      </c>
      <c r="C10" s="30">
        <v>6000</v>
      </c>
      <c r="D10" s="31"/>
      <c r="E10" s="31">
        <v>0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'7.11'!B11+E11</f>
        <v>19480</v>
      </c>
      <c r="C11" s="31">
        <v>4920</v>
      </c>
      <c r="D11" s="31"/>
      <c r="E11" s="31">
        <v>1740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D22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338137</v>
      </c>
      <c r="C6" s="22">
        <f t="shared" si="0"/>
        <v>73067</v>
      </c>
      <c r="D6" s="22">
        <f t="shared" si="0"/>
        <v>0</v>
      </c>
      <c r="E6" s="22">
        <f t="shared" si="0"/>
        <v>15966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'7.12'!B7+E7</f>
        <v>43969</v>
      </c>
      <c r="C7" s="25">
        <v>17603</v>
      </c>
      <c r="D7" s="24"/>
      <c r="E7" s="25">
        <v>1325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'7.12'!B8+E8</f>
        <v>193726</v>
      </c>
      <c r="C8" s="30">
        <f>C9</f>
        <v>43844</v>
      </c>
      <c r="D8" s="25"/>
      <c r="E8" s="25">
        <v>7116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'7.12'!B9+E9</f>
        <v>43844</v>
      </c>
      <c r="C9" s="30">
        <f>B9</f>
        <v>43844</v>
      </c>
      <c r="D9" s="62"/>
      <c r="E9" s="63">
        <v>264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'7.12'!B10+E10</f>
        <v>75812</v>
      </c>
      <c r="C10" s="30">
        <v>6000</v>
      </c>
      <c r="D10" s="31"/>
      <c r="E10" s="31">
        <v>2375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'7.12'!B11+E11</f>
        <v>24630</v>
      </c>
      <c r="C11" s="31">
        <v>5620</v>
      </c>
      <c r="D11" s="31"/>
      <c r="E11" s="31">
        <v>5150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2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341993</v>
      </c>
      <c r="C6" s="22">
        <f t="shared" si="0"/>
        <v>74944</v>
      </c>
      <c r="D6" s="22">
        <f t="shared" si="0"/>
        <v>0</v>
      </c>
      <c r="E6" s="22">
        <f t="shared" si="0"/>
        <v>3856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'7.15'!B7+E7</f>
        <v>44814</v>
      </c>
      <c r="C7" s="25">
        <v>18069</v>
      </c>
      <c r="D7" s="24"/>
      <c r="E7" s="25">
        <v>845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'7.15'!B8+E8</f>
        <v>194817</v>
      </c>
      <c r="C8" s="30">
        <f>C9</f>
        <v>44935</v>
      </c>
      <c r="D8" s="25"/>
      <c r="E8" s="25">
        <v>1091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'7.15'!B9+E9</f>
        <v>44935</v>
      </c>
      <c r="C9" s="30">
        <f>B9</f>
        <v>44935</v>
      </c>
      <c r="D9" s="62"/>
      <c r="E9" s="63">
        <v>1091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'7.15'!B10+E10</f>
        <v>75812</v>
      </c>
      <c r="C10" s="30">
        <v>6000</v>
      </c>
      <c r="D10" s="31"/>
      <c r="E10" s="31"/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'7.15'!B11+E11</f>
        <v>26550</v>
      </c>
      <c r="C11" s="31">
        <v>5940</v>
      </c>
      <c r="D11" s="31"/>
      <c r="E11" s="31">
        <v>1920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3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357949</v>
      </c>
      <c r="C6" s="22">
        <f t="shared" si="0"/>
        <v>79040</v>
      </c>
      <c r="D6" s="22">
        <f t="shared" si="0"/>
        <v>0</v>
      </c>
      <c r="E6" s="22">
        <f t="shared" si="0"/>
        <v>15956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'7.16'!B7+E7</f>
        <v>46035</v>
      </c>
      <c r="C7" s="25">
        <v>19075</v>
      </c>
      <c r="D7" s="24"/>
      <c r="E7" s="25">
        <v>1221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'7.16'!B8+E8</f>
        <v>201986</v>
      </c>
      <c r="C8" s="30">
        <f>C9</f>
        <v>47655</v>
      </c>
      <c r="D8" s="25"/>
      <c r="E8" s="25">
        <v>7169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'7.16'!B9+E9</f>
        <v>47655</v>
      </c>
      <c r="C9" s="30">
        <f>B9</f>
        <v>47655</v>
      </c>
      <c r="D9" s="62"/>
      <c r="E9" s="63">
        <v>2720</v>
      </c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'7.16'!B10+E10</f>
        <v>78848</v>
      </c>
      <c r="C10" s="30">
        <v>6000</v>
      </c>
      <c r="D10" s="31"/>
      <c r="E10" s="31">
        <v>3036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'7.16'!B11+E11</f>
        <v>31080</v>
      </c>
      <c r="C11" s="31">
        <v>6310</v>
      </c>
      <c r="D11" s="31"/>
      <c r="E11" s="31">
        <v>4530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0" sqref="F10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364047</v>
      </c>
      <c r="C6" s="22">
        <f t="shared" si="0"/>
        <v>79539</v>
      </c>
      <c r="D6" s="22">
        <f t="shared" si="0"/>
        <v>0</v>
      </c>
      <c r="E6" s="22">
        <f t="shared" si="0"/>
        <v>6098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'7.18'!B7+E7</f>
        <v>47166</v>
      </c>
      <c r="C7" s="25">
        <v>19364</v>
      </c>
      <c r="D7" s="24"/>
      <c r="E7" s="25">
        <v>1131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'7.18'!B8+E8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'7.18'!B9+E9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'7.18'!B10+E10</f>
        <v>81205</v>
      </c>
      <c r="C10" s="30">
        <v>6000</v>
      </c>
      <c r="D10" s="31"/>
      <c r="E10" s="31">
        <v>2357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'7.18'!B11+E11</f>
        <v>33690</v>
      </c>
      <c r="C11" s="31">
        <v>6520</v>
      </c>
      <c r="D11" s="31"/>
      <c r="E11" s="31">
        <v>2610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11" sqref="F1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99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B7+B8+B10+B11</f>
        <v>381131</v>
      </c>
      <c r="C6" s="22">
        <f t="shared" si="0"/>
        <v>80634</v>
      </c>
      <c r="D6" s="22">
        <f t="shared" si="0"/>
        <v>0</v>
      </c>
      <c r="E6" s="22">
        <f t="shared" si="0"/>
        <v>17084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'7.19'!B7+E7</f>
        <v>48622</v>
      </c>
      <c r="C7" s="25">
        <v>20239</v>
      </c>
      <c r="D7" s="24"/>
      <c r="E7" s="25">
        <v>1456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'7.19'!B8+E8</f>
        <v>201986</v>
      </c>
      <c r="C8" s="30">
        <f>C9</f>
        <v>47655</v>
      </c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spans="1:20">
      <c r="A9" s="61" t="s">
        <v>56</v>
      </c>
      <c r="B9" s="24">
        <f>'7.19'!B9+E9</f>
        <v>47655</v>
      </c>
      <c r="C9" s="30">
        <f>B9</f>
        <v>47655</v>
      </c>
      <c r="D9" s="62"/>
      <c r="E9" s="63"/>
      <c r="F9" s="26"/>
      <c r="G9" s="27"/>
      <c r="H9" s="28"/>
      <c r="I9" s="43"/>
      <c r="J9" s="64"/>
      <c r="K9" s="41"/>
      <c r="L9" s="65"/>
      <c r="O9" s="55" t="s">
        <v>20</v>
      </c>
      <c r="P9" s="56" t="s">
        <v>21</v>
      </c>
      <c r="Q9" s="56" t="s">
        <v>20</v>
      </c>
      <c r="R9" s="56" t="s">
        <v>21</v>
      </c>
      <c r="S9" s="56" t="s">
        <v>20</v>
      </c>
      <c r="T9" s="60" t="s">
        <v>21</v>
      </c>
    </row>
    <row r="10" ht="16.5" spans="1:20">
      <c r="A10" s="21" t="s">
        <v>19</v>
      </c>
      <c r="B10" s="24">
        <f>'7.19'!B10+E10</f>
        <v>88183</v>
      </c>
      <c r="C10" s="30">
        <v>6000</v>
      </c>
      <c r="D10" s="31"/>
      <c r="E10" s="31">
        <v>6978</v>
      </c>
      <c r="F10" s="26"/>
      <c r="G10" s="27"/>
      <c r="H10" s="28"/>
      <c r="I10" s="43"/>
      <c r="J10" s="40"/>
      <c r="K10" s="41"/>
      <c r="L10" s="42"/>
      <c r="O10" s="51" t="s">
        <v>49</v>
      </c>
      <c r="P10" s="51"/>
      <c r="Q10" s="52"/>
      <c r="R10" s="52"/>
      <c r="S10" s="52">
        <v>260</v>
      </c>
      <c r="T10" s="58">
        <v>300</v>
      </c>
    </row>
    <row r="11" spans="1:12">
      <c r="A11" s="21" t="s">
        <v>22</v>
      </c>
      <c r="B11" s="24">
        <f>'7.19'!B11+E11</f>
        <v>42340</v>
      </c>
      <c r="C11" s="31">
        <v>6740</v>
      </c>
      <c r="D11" s="31"/>
      <c r="E11" s="31">
        <v>8650</v>
      </c>
      <c r="F11" s="32"/>
      <c r="G11" s="33"/>
      <c r="H11" s="34"/>
      <c r="I11" s="44"/>
      <c r="J11" s="45"/>
      <c r="K11" s="34"/>
      <c r="L11" s="44"/>
    </row>
    <row r="12" spans="1:12">
      <c r="A12" s="35" t="s">
        <v>59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 t="s">
        <v>97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22.5" spans="1:13">
      <c r="A15" s="46" t="s">
        <v>57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</sheetData>
  <mergeCells count="23">
    <mergeCell ref="D1:H1"/>
    <mergeCell ref="K1:L1"/>
    <mergeCell ref="B2:E2"/>
    <mergeCell ref="F2:I2"/>
    <mergeCell ref="J2:L2"/>
    <mergeCell ref="O10:P10"/>
    <mergeCell ref="A12:L12"/>
    <mergeCell ref="A13:L13"/>
    <mergeCell ref="A15:M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G1" workbookViewId="0">
      <selection activeCell="M3" sqref="M3:T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19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N4" s="48"/>
      <c r="O4" s="48"/>
      <c r="P4" s="48"/>
      <c r="Q4" s="48"/>
      <c r="R4" s="48"/>
      <c r="S4" s="48"/>
    </row>
    <row r="5" spans="1:19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N5" s="49" t="s">
        <v>12</v>
      </c>
      <c r="O5" s="50"/>
      <c r="P5" s="50"/>
      <c r="Q5" s="50"/>
      <c r="R5" s="50"/>
      <c r="S5" s="57"/>
    </row>
    <row r="6" ht="30" customHeight="1" spans="1:19">
      <c r="A6" s="21" t="s">
        <v>13</v>
      </c>
      <c r="B6" s="23">
        <f t="shared" ref="B6:L6" si="0">B7+B13+B14+B15</f>
        <v>4845</v>
      </c>
      <c r="C6" s="23">
        <f t="shared" si="0"/>
        <v>0</v>
      </c>
      <c r="D6" s="23">
        <f t="shared" si="0"/>
        <v>0</v>
      </c>
      <c r="E6" s="23">
        <f t="shared" si="0"/>
        <v>1694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N6" s="51"/>
      <c r="O6" s="52"/>
      <c r="P6" s="52"/>
      <c r="Q6" s="52"/>
      <c r="R6" s="52"/>
      <c r="S6" s="58"/>
    </row>
    <row r="7" spans="1:19">
      <c r="A7" s="21" t="s">
        <v>14</v>
      </c>
      <c r="B7" s="69">
        <f>B8+B9+B10+B11+B12</f>
        <v>2894</v>
      </c>
      <c r="C7" s="69"/>
      <c r="D7" s="69"/>
      <c r="E7" s="69">
        <f>E8+E9+E10+E11+E12</f>
        <v>1293</v>
      </c>
      <c r="F7" s="79"/>
      <c r="G7" s="28"/>
      <c r="H7" s="28"/>
      <c r="I7" s="28"/>
      <c r="J7" s="40"/>
      <c r="K7" s="41"/>
      <c r="L7" s="42"/>
      <c r="N7" s="53" t="s">
        <v>15</v>
      </c>
      <c r="O7" s="54"/>
      <c r="P7" s="54" t="s">
        <v>16</v>
      </c>
      <c r="Q7" s="54"/>
      <c r="R7" s="54" t="s">
        <v>17</v>
      </c>
      <c r="S7" s="59"/>
    </row>
    <row r="8" ht="19" customHeight="1" spans="1:19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N8" s="53"/>
      <c r="O8" s="54"/>
      <c r="P8" s="54"/>
      <c r="Q8" s="54"/>
      <c r="R8" s="54"/>
      <c r="S8" s="59"/>
    </row>
    <row r="9" spans="1:19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N9" s="53"/>
      <c r="O9" s="54"/>
      <c r="P9" s="54"/>
      <c r="Q9" s="54"/>
      <c r="R9" s="54"/>
      <c r="S9" s="59"/>
    </row>
    <row r="10" spans="1:19">
      <c r="A10" s="81" t="s">
        <v>29</v>
      </c>
      <c r="B10" s="69">
        <v>229</v>
      </c>
      <c r="C10" s="69"/>
      <c r="D10" s="69"/>
      <c r="E10" s="69">
        <v>13</v>
      </c>
      <c r="F10" s="79"/>
      <c r="G10" s="28"/>
      <c r="H10" s="28"/>
      <c r="I10" s="43"/>
      <c r="J10" s="40"/>
      <c r="K10" s="41"/>
      <c r="L10" s="42"/>
      <c r="N10" s="53"/>
      <c r="O10" s="54"/>
      <c r="P10" s="54"/>
      <c r="Q10" s="54"/>
      <c r="R10" s="54"/>
      <c r="S10" s="59"/>
    </row>
    <row r="11" spans="1:19">
      <c r="A11" s="81" t="s">
        <v>30</v>
      </c>
      <c r="B11" s="69">
        <v>2665</v>
      </c>
      <c r="C11" s="69"/>
      <c r="D11" s="69"/>
      <c r="E11" s="69">
        <v>1280</v>
      </c>
      <c r="F11" s="79"/>
      <c r="G11" s="28"/>
      <c r="H11" s="28"/>
      <c r="I11" s="43"/>
      <c r="J11" s="40"/>
      <c r="K11" s="41"/>
      <c r="L11" s="42"/>
      <c r="N11" s="53"/>
      <c r="O11" s="54"/>
      <c r="P11" s="54"/>
      <c r="Q11" s="54"/>
      <c r="R11" s="54"/>
      <c r="S11" s="59"/>
    </row>
    <row r="12" spans="1:19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N12" s="53"/>
      <c r="O12" s="54"/>
      <c r="P12" s="54"/>
      <c r="Q12" s="54"/>
      <c r="R12" s="54"/>
      <c r="S12" s="59"/>
    </row>
    <row r="13" spans="1:19">
      <c r="A13" s="21" t="s">
        <v>18</v>
      </c>
      <c r="B13" s="69">
        <v>1018</v>
      </c>
      <c r="C13" s="69"/>
      <c r="D13" s="69"/>
      <c r="E13" s="69">
        <v>118</v>
      </c>
      <c r="F13" s="79"/>
      <c r="G13" s="28"/>
      <c r="H13" s="28"/>
      <c r="I13" s="43"/>
      <c r="J13" s="23">
        <v>60</v>
      </c>
      <c r="K13" s="41"/>
      <c r="L13" s="23"/>
      <c r="N13" s="55"/>
      <c r="O13" s="56"/>
      <c r="P13" s="56"/>
      <c r="Q13" s="56"/>
      <c r="R13" s="56"/>
      <c r="S13" s="60"/>
    </row>
    <row r="14" spans="1:19">
      <c r="A14" s="21" t="s">
        <v>19</v>
      </c>
      <c r="B14" s="69">
        <v>463</v>
      </c>
      <c r="C14" s="69"/>
      <c r="D14" s="69"/>
      <c r="E14" s="69">
        <v>163</v>
      </c>
      <c r="F14" s="79"/>
      <c r="G14" s="28"/>
      <c r="H14" s="28"/>
      <c r="I14" s="43"/>
      <c r="J14" s="40"/>
      <c r="K14" s="41"/>
      <c r="L14" s="42"/>
      <c r="N14" s="55" t="s">
        <v>20</v>
      </c>
      <c r="O14" s="56" t="s">
        <v>21</v>
      </c>
      <c r="P14" s="56" t="s">
        <v>20</v>
      </c>
      <c r="Q14" s="56" t="s">
        <v>21</v>
      </c>
      <c r="R14" s="56" t="s">
        <v>20</v>
      </c>
      <c r="S14" s="60" t="s">
        <v>21</v>
      </c>
    </row>
    <row r="15" ht="16.5" spans="1:19">
      <c r="A15" s="21" t="s">
        <v>22</v>
      </c>
      <c r="B15" s="69">
        <v>470</v>
      </c>
      <c r="C15" s="69"/>
      <c r="D15" s="69"/>
      <c r="E15" s="69">
        <v>120</v>
      </c>
      <c r="F15" s="87"/>
      <c r="G15" s="41"/>
      <c r="H15" s="41"/>
      <c r="I15" s="42"/>
      <c r="J15" s="40"/>
      <c r="K15" s="41"/>
      <c r="L15" s="42"/>
      <c r="N15" s="51" t="s">
        <v>32</v>
      </c>
      <c r="O15" s="51"/>
      <c r="P15" s="52"/>
      <c r="Q15" s="52"/>
      <c r="R15" s="52">
        <v>260</v>
      </c>
      <c r="S15" s="58">
        <v>300</v>
      </c>
    </row>
  </sheetData>
  <mergeCells count="20">
    <mergeCell ref="D1:H1"/>
    <mergeCell ref="K1:L1"/>
    <mergeCell ref="B2:E2"/>
    <mergeCell ref="F2:I2"/>
    <mergeCell ref="J2:L2"/>
    <mergeCell ref="N15:O15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N5:S6"/>
    <mergeCell ref="N7:O13"/>
    <mergeCell ref="P7:Q13"/>
    <mergeCell ref="R7:S1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388271</v>
      </c>
      <c r="C6" s="22">
        <f t="shared" si="0"/>
        <v>33134</v>
      </c>
      <c r="D6" s="22">
        <f t="shared" si="0"/>
        <v>0</v>
      </c>
      <c r="E6" s="22">
        <f t="shared" si="0"/>
        <v>7140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'7.22'!B7+E7</f>
        <v>49697</v>
      </c>
      <c r="C7" s="25">
        <v>20314</v>
      </c>
      <c r="D7" s="24"/>
      <c r="E7" s="25">
        <v>1075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'7.22'!B8+E8</f>
        <v>203237</v>
      </c>
      <c r="C8" s="30"/>
      <c r="D8" s="25"/>
      <c r="E8" s="25">
        <v>1251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'7.22'!B10+E9</f>
        <v>90147</v>
      </c>
      <c r="C9" s="30">
        <v>6000</v>
      </c>
      <c r="D9" s="31"/>
      <c r="E9" s="31">
        <v>1964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'7.22'!B11+E10</f>
        <v>45190</v>
      </c>
      <c r="C10" s="31">
        <v>6820</v>
      </c>
      <c r="D10" s="31"/>
      <c r="E10" s="31">
        <v>2850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394035</v>
      </c>
      <c r="C6" s="22">
        <f t="shared" si="0"/>
        <v>33364</v>
      </c>
      <c r="D6" s="22">
        <f t="shared" si="0"/>
        <v>0</v>
      </c>
      <c r="E6" s="22">
        <f t="shared" si="0"/>
        <v>5764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'7.23'!B7+E7</f>
        <v>51166</v>
      </c>
      <c r="C7" s="25">
        <v>20314</v>
      </c>
      <c r="D7" s="24"/>
      <c r="E7" s="25">
        <v>1469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'7.23'!B8+E8</f>
        <v>204362</v>
      </c>
      <c r="C8" s="30"/>
      <c r="D8" s="25"/>
      <c r="E8" s="25">
        <v>1125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'7.23'!B9+E9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'7.23'!B10+E10</f>
        <v>48360</v>
      </c>
      <c r="C10" s="31">
        <v>7050</v>
      </c>
      <c r="D10" s="31"/>
      <c r="E10" s="31">
        <v>3170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398825</v>
      </c>
      <c r="C6" s="22">
        <f t="shared" si="0"/>
        <v>33514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'7.24'!B7+E7</f>
        <v>52536</v>
      </c>
      <c r="C7" s="25">
        <v>20314</v>
      </c>
      <c r="D7" s="24"/>
      <c r="E7" s="25">
        <v>1370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'7.24'!B8+E8</f>
        <v>204362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'7.24'!B9+E9</f>
        <v>90147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'7.24'!B10+E10</f>
        <v>51780</v>
      </c>
      <c r="C10" s="31">
        <v>7200</v>
      </c>
      <c r="D10" s="31"/>
      <c r="E10" s="31">
        <v>3420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401579</v>
      </c>
      <c r="C6" s="22">
        <f t="shared" si="0"/>
        <v>33514</v>
      </c>
      <c r="D6" s="22">
        <f t="shared" si="0"/>
        <v>0</v>
      </c>
      <c r="E6" s="22">
        <f t="shared" si="0"/>
        <v>2754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'7.25'!B7+E7</f>
        <v>53605</v>
      </c>
      <c r="C7" s="25">
        <v>20314</v>
      </c>
      <c r="D7" s="24"/>
      <c r="E7" s="25">
        <v>1069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'7.25'!B8+E8</f>
        <v>205272</v>
      </c>
      <c r="C8" s="30"/>
      <c r="D8" s="25"/>
      <c r="E8" s="25">
        <v>910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'7.25'!B9+E9</f>
        <v>90922</v>
      </c>
      <c r="C9" s="30">
        <v>6000</v>
      </c>
      <c r="D9" s="31"/>
      <c r="E9" s="31">
        <v>775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'7.25'!B10+E10</f>
        <v>51780</v>
      </c>
      <c r="C10" s="31">
        <v>7200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407224</v>
      </c>
      <c r="C6" s="22">
        <f t="shared" si="0"/>
        <v>34944</v>
      </c>
      <c r="D6" s="22">
        <f t="shared" si="0"/>
        <v>0</v>
      </c>
      <c r="E6" s="22">
        <f t="shared" si="0"/>
        <v>5645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'7.26'!B7+E7</f>
        <v>55445</v>
      </c>
      <c r="C7" s="25">
        <v>20314</v>
      </c>
      <c r="D7" s="24"/>
      <c r="E7" s="25">
        <v>1840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'7.26'!B8+E8</f>
        <v>206694</v>
      </c>
      <c r="C8" s="30"/>
      <c r="D8" s="25"/>
      <c r="E8" s="25">
        <v>1422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'7.26'!B9+E9</f>
        <v>91785</v>
      </c>
      <c r="C9" s="30">
        <v>6000</v>
      </c>
      <c r="D9" s="31"/>
      <c r="E9" s="31">
        <v>863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'7.26'!B10+E10</f>
        <v>53300</v>
      </c>
      <c r="C10" s="31">
        <v>8630</v>
      </c>
      <c r="D10" s="31"/>
      <c r="E10" s="31">
        <v>1520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109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410432</v>
      </c>
      <c r="C6" s="22">
        <f t="shared" si="0"/>
        <v>35714</v>
      </c>
      <c r="D6" s="22">
        <f t="shared" si="0"/>
        <v>0</v>
      </c>
      <c r="E6" s="22">
        <f t="shared" si="0"/>
        <v>3208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'7.29'!B7+E7</f>
        <v>56763</v>
      </c>
      <c r="C7" s="25">
        <v>20314</v>
      </c>
      <c r="D7" s="24"/>
      <c r="E7" s="25">
        <v>1318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'7.29'!B8+E8</f>
        <v>207654</v>
      </c>
      <c r="C8" s="30"/>
      <c r="D8" s="25"/>
      <c r="E8" s="25">
        <v>960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'7.29'!B9+E9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'7.29'!B10+E10</f>
        <v>54230</v>
      </c>
      <c r="C10" s="31">
        <v>9400</v>
      </c>
      <c r="D10" s="31"/>
      <c r="E10" s="31">
        <v>930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413097</v>
      </c>
      <c r="C6" s="22">
        <f t="shared" si="0"/>
        <v>35714</v>
      </c>
      <c r="D6" s="22">
        <f t="shared" si="0"/>
        <v>0</v>
      </c>
      <c r="E6" s="22">
        <f t="shared" si="0"/>
        <v>2665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'7.30'!B7+E7</f>
        <v>58058</v>
      </c>
      <c r="C7" s="25">
        <v>20314</v>
      </c>
      <c r="D7" s="24"/>
      <c r="E7" s="25">
        <v>1295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'7.30'!B8+E8</f>
        <v>208404</v>
      </c>
      <c r="C8" s="30"/>
      <c r="D8" s="25"/>
      <c r="E8" s="25">
        <v>750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'7.30'!B9+E9</f>
        <v>91785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'7.30'!B10+E10</f>
        <v>54850</v>
      </c>
      <c r="C10" s="31">
        <v>9400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108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415631</v>
      </c>
      <c r="C6" s="22">
        <f t="shared" si="0"/>
        <v>35714</v>
      </c>
      <c r="D6" s="22">
        <f t="shared" si="0"/>
        <v>0</v>
      </c>
      <c r="E6" s="22">
        <f t="shared" si="0"/>
        <v>2534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'7.31'!B7+E7</f>
        <v>59181</v>
      </c>
      <c r="C7" s="25">
        <v>20314</v>
      </c>
      <c r="D7" s="24"/>
      <c r="E7" s="25">
        <v>1123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'7.31'!B8+E8</f>
        <v>209224</v>
      </c>
      <c r="C8" s="30"/>
      <c r="D8" s="25"/>
      <c r="E8" s="25">
        <v>820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'7.31'!B9+E9</f>
        <v>92376</v>
      </c>
      <c r="C9" s="30">
        <v>6000</v>
      </c>
      <c r="D9" s="31"/>
      <c r="E9" s="31">
        <v>591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'7.31'!B10+E10</f>
        <v>54850</v>
      </c>
      <c r="C10" s="31">
        <v>9400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17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420071</v>
      </c>
      <c r="C6" s="22">
        <f t="shared" si="0"/>
        <v>35714</v>
      </c>
      <c r="D6" s="22">
        <f t="shared" si="0"/>
        <v>0</v>
      </c>
      <c r="E6" s="22">
        <f t="shared" si="0"/>
        <v>4440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'8.1'!B7+E7</f>
        <v>60735</v>
      </c>
      <c r="C7" s="25">
        <v>20314</v>
      </c>
      <c r="D7" s="24"/>
      <c r="E7" s="25">
        <v>1554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'8.1'!B8+E8</f>
        <v>210324</v>
      </c>
      <c r="C8" s="30"/>
      <c r="D8" s="25"/>
      <c r="E8" s="25">
        <v>1100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'8.1'!B9+E9</f>
        <v>93392</v>
      </c>
      <c r="C9" s="30">
        <v>6000</v>
      </c>
      <c r="D9" s="31"/>
      <c r="E9" s="31">
        <v>1016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'8.1'!B10+E10</f>
        <v>55620</v>
      </c>
      <c r="C10" s="31">
        <v>9400</v>
      </c>
      <c r="D10" s="31"/>
      <c r="E10" s="31">
        <v>770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423799</v>
      </c>
      <c r="C6" s="22">
        <f t="shared" si="0"/>
        <v>35714</v>
      </c>
      <c r="D6" s="22">
        <f t="shared" si="0"/>
        <v>0</v>
      </c>
      <c r="E6" s="22">
        <f t="shared" si="0"/>
        <v>3728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'8.5'!B7+E7</f>
        <v>62110</v>
      </c>
      <c r="C7" s="25">
        <v>20314</v>
      </c>
      <c r="D7" s="24"/>
      <c r="E7" s="25">
        <v>1375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'8.5'!B8+E8</f>
        <v>211784</v>
      </c>
      <c r="C8" s="30"/>
      <c r="D8" s="25"/>
      <c r="E8" s="25">
        <v>1460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'8.5'!B9+E9</f>
        <v>93905</v>
      </c>
      <c r="C9" s="30">
        <v>6000</v>
      </c>
      <c r="D9" s="31"/>
      <c r="E9" s="31">
        <v>513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'8.5'!B10+E10</f>
        <v>56000</v>
      </c>
      <c r="C10" s="31">
        <v>9400</v>
      </c>
      <c r="D10" s="31"/>
      <c r="E10" s="31">
        <v>380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B1" workbookViewId="0">
      <selection activeCell="D34" sqref="D34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3">
        <f t="shared" ref="B6:L6" si="0">B7+B13+B14+B15</f>
        <v>5956</v>
      </c>
      <c r="C6" s="23">
        <f t="shared" si="0"/>
        <v>0</v>
      </c>
      <c r="D6" s="23">
        <f t="shared" si="0"/>
        <v>0</v>
      </c>
      <c r="E6" s="23">
        <f t="shared" si="0"/>
        <v>1111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69">
        <f>B8+B9+B10+B11+B12</f>
        <v>3407</v>
      </c>
      <c r="C7" s="69"/>
      <c r="D7" s="69"/>
      <c r="E7" s="69">
        <f>E8+E9+E10+E11+E12</f>
        <v>513</v>
      </c>
      <c r="F7" s="79"/>
      <c r="G7" s="28"/>
      <c r="H7" s="28"/>
      <c r="I7" s="28"/>
      <c r="J7" s="40"/>
      <c r="K7" s="41"/>
      <c r="L7" s="42"/>
    </row>
    <row r="8" hidden="1" spans="1:12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</row>
    <row r="9" hidden="1" spans="1:12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</row>
    <row r="10" hidden="1" spans="1:12">
      <c r="A10" s="81" t="s">
        <v>29</v>
      </c>
      <c r="B10" s="69">
        <v>512</v>
      </c>
      <c r="C10" s="69"/>
      <c r="D10" s="69"/>
      <c r="E10" s="69">
        <v>283</v>
      </c>
      <c r="F10" s="79"/>
      <c r="G10" s="28"/>
      <c r="H10" s="28"/>
      <c r="I10" s="43"/>
      <c r="J10" s="40"/>
      <c r="K10" s="41"/>
      <c r="L10" s="42"/>
    </row>
    <row r="11" hidden="1" spans="1:12">
      <c r="A11" s="81" t="s">
        <v>30</v>
      </c>
      <c r="B11" s="69">
        <v>2895</v>
      </c>
      <c r="C11" s="69"/>
      <c r="D11" s="69"/>
      <c r="E11" s="69">
        <v>230</v>
      </c>
      <c r="F11" s="79"/>
      <c r="G11" s="28"/>
      <c r="H11" s="28"/>
      <c r="I11" s="43"/>
      <c r="J11" s="40"/>
      <c r="K11" s="41"/>
      <c r="L11" s="42"/>
    </row>
    <row r="12" hidden="1" spans="1:12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</row>
    <row r="13" spans="1:12">
      <c r="A13" s="21" t="s">
        <v>18</v>
      </c>
      <c r="B13" s="69">
        <v>1390</v>
      </c>
      <c r="C13" s="69"/>
      <c r="D13" s="69"/>
      <c r="E13" s="69">
        <v>372</v>
      </c>
      <c r="F13" s="79"/>
      <c r="G13" s="28"/>
      <c r="H13" s="28"/>
      <c r="I13" s="43"/>
      <c r="J13" s="23">
        <v>60</v>
      </c>
      <c r="K13" s="41"/>
      <c r="L13" s="23"/>
    </row>
    <row r="14" spans="1:12">
      <c r="A14" s="21" t="s">
        <v>19</v>
      </c>
      <c r="B14" s="69">
        <v>689</v>
      </c>
      <c r="C14" s="69"/>
      <c r="D14" s="69"/>
      <c r="E14" s="69">
        <v>226</v>
      </c>
      <c r="F14" s="79"/>
      <c r="G14" s="28"/>
      <c r="H14" s="28"/>
      <c r="I14" s="43"/>
      <c r="J14" s="40"/>
      <c r="K14" s="41"/>
      <c r="L14" s="42"/>
    </row>
    <row r="15" spans="1:12">
      <c r="A15" s="21" t="s">
        <v>22</v>
      </c>
      <c r="B15" s="69">
        <v>470</v>
      </c>
      <c r="C15" s="69"/>
      <c r="D15" s="69"/>
      <c r="E15" s="69"/>
      <c r="F15" s="87"/>
      <c r="G15" s="41"/>
      <c r="H15" s="41"/>
      <c r="I15" s="42"/>
      <c r="J15" s="40"/>
      <c r="K15" s="41"/>
      <c r="L15" s="42"/>
    </row>
  </sheetData>
  <mergeCells count="15">
    <mergeCell ref="D1:H1"/>
    <mergeCell ref="K1:L1"/>
    <mergeCell ref="B2:E2"/>
    <mergeCell ref="F2:I2"/>
    <mergeCell ref="J2:L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428782</v>
      </c>
      <c r="C6" s="22">
        <f t="shared" si="0"/>
        <v>36044</v>
      </c>
      <c r="D6" s="22">
        <f t="shared" si="0"/>
        <v>0</v>
      </c>
      <c r="E6" s="22">
        <f t="shared" si="0"/>
        <v>4983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'8.6'!B7+E7</f>
        <v>63426</v>
      </c>
      <c r="C7" s="25">
        <v>20314</v>
      </c>
      <c r="D7" s="24"/>
      <c r="E7" s="25">
        <v>1316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'8.6'!B8+E8</f>
        <v>214151</v>
      </c>
      <c r="C8" s="30"/>
      <c r="D8" s="25"/>
      <c r="E8" s="25">
        <v>2367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'8.6'!B9+E9</f>
        <v>94875</v>
      </c>
      <c r="C9" s="30">
        <v>6000</v>
      </c>
      <c r="D9" s="31"/>
      <c r="E9" s="31">
        <v>970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'8.6'!B10+E10</f>
        <v>56330</v>
      </c>
      <c r="C10" s="31">
        <v>9730</v>
      </c>
      <c r="D10" s="31"/>
      <c r="E10" s="31">
        <v>330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433572</v>
      </c>
      <c r="C6" s="22">
        <f t="shared" si="0"/>
        <v>36394</v>
      </c>
      <c r="D6" s="22">
        <f t="shared" si="0"/>
        <v>0</v>
      </c>
      <c r="E6" s="22">
        <f t="shared" si="0"/>
        <v>4790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'8.7'!B7+E7</f>
        <v>65792</v>
      </c>
      <c r="C7" s="25">
        <v>20314</v>
      </c>
      <c r="D7" s="24"/>
      <c r="E7" s="25">
        <v>2366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'8.7'!B8+E8</f>
        <v>214773</v>
      </c>
      <c r="C8" s="30"/>
      <c r="D8" s="25"/>
      <c r="E8" s="25">
        <v>622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'8.7'!B9+E9</f>
        <v>96327</v>
      </c>
      <c r="C9" s="30">
        <v>6000</v>
      </c>
      <c r="D9" s="31"/>
      <c r="E9" s="31">
        <v>1452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'8.7'!B10+E10</f>
        <v>56680</v>
      </c>
      <c r="C10" s="31">
        <v>10080</v>
      </c>
      <c r="D10" s="31"/>
      <c r="E10" s="31">
        <v>350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119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437893</v>
      </c>
      <c r="C6" s="22">
        <f t="shared" si="0"/>
        <v>36704</v>
      </c>
      <c r="D6" s="22">
        <f t="shared" si="0"/>
        <v>0</v>
      </c>
      <c r="E6" s="22">
        <f t="shared" si="0"/>
        <v>4321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'8.8'!B7+E7</f>
        <v>68217</v>
      </c>
      <c r="C7" s="25">
        <v>20314</v>
      </c>
      <c r="D7" s="24"/>
      <c r="E7" s="25">
        <v>2425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'8.8'!B8+E8</f>
        <v>215380</v>
      </c>
      <c r="C8" s="30"/>
      <c r="D8" s="25"/>
      <c r="E8" s="25">
        <v>607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'8.8'!B9+E9</f>
        <v>97306</v>
      </c>
      <c r="C9" s="30">
        <v>6000</v>
      </c>
      <c r="D9" s="31"/>
      <c r="E9" s="31">
        <v>979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'8.8'!B10+E10</f>
        <v>56990</v>
      </c>
      <c r="C10" s="31">
        <v>10390</v>
      </c>
      <c r="D10" s="31"/>
      <c r="E10" s="31">
        <v>310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3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448985</v>
      </c>
      <c r="C6" s="22">
        <f t="shared" si="0"/>
        <v>36924</v>
      </c>
      <c r="D6" s="22">
        <f t="shared" si="0"/>
        <v>0</v>
      </c>
      <c r="E6" s="22">
        <f t="shared" si="0"/>
        <v>11092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'8.9'!B7+E7</f>
        <v>74390</v>
      </c>
      <c r="C7" s="25">
        <v>20314</v>
      </c>
      <c r="D7" s="24"/>
      <c r="E7" s="25">
        <v>6173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'8.9'!B8+E8</f>
        <v>216327</v>
      </c>
      <c r="C8" s="30"/>
      <c r="D8" s="25"/>
      <c r="E8" s="25">
        <v>947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'8.9'!B9+E9</f>
        <v>100738</v>
      </c>
      <c r="C9" s="30">
        <v>6000</v>
      </c>
      <c r="D9" s="31"/>
      <c r="E9" s="31">
        <v>3432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'8.9'!B10+E10</f>
        <v>57530</v>
      </c>
      <c r="C10" s="31">
        <v>10610</v>
      </c>
      <c r="D10" s="31"/>
      <c r="E10" s="31">
        <v>540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117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E19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121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454298</v>
      </c>
      <c r="C6" s="22">
        <f t="shared" si="0"/>
        <v>37134</v>
      </c>
      <c r="D6" s="22">
        <f t="shared" si="0"/>
        <v>0</v>
      </c>
      <c r="E6" s="22">
        <f t="shared" si="0"/>
        <v>5313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'8.12'!B7+E7</f>
        <v>77079</v>
      </c>
      <c r="C7" s="25">
        <v>20314</v>
      </c>
      <c r="D7" s="24"/>
      <c r="E7" s="25">
        <v>2689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1" t="s">
        <v>18</v>
      </c>
      <c r="B8" s="24">
        <f>'8.12'!B8+E8</f>
        <v>217777</v>
      </c>
      <c r="C8" s="30"/>
      <c r="D8" s="25"/>
      <c r="E8" s="25">
        <v>1450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1" t="s">
        <v>19</v>
      </c>
      <c r="B9" s="24">
        <f>'8.12'!B9+E9</f>
        <v>101572</v>
      </c>
      <c r="C9" s="30">
        <v>6000</v>
      </c>
      <c r="D9" s="31"/>
      <c r="E9" s="31">
        <v>834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1" t="s">
        <v>22</v>
      </c>
      <c r="B10" s="24">
        <f>'8.12'!B10+E10</f>
        <v>57870</v>
      </c>
      <c r="C10" s="31">
        <v>10820</v>
      </c>
      <c r="D10" s="31"/>
      <c r="E10" s="31">
        <v>340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6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459743</v>
      </c>
      <c r="C6" s="22">
        <f t="shared" si="0"/>
        <v>37604</v>
      </c>
      <c r="D6" s="22">
        <f t="shared" si="0"/>
        <v>0</v>
      </c>
      <c r="E6" s="22">
        <f t="shared" si="0"/>
        <v>5445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'8.13'!B7+E7</f>
        <v>79144</v>
      </c>
      <c r="C7" s="25">
        <v>20314</v>
      </c>
      <c r="D7" s="24"/>
      <c r="E7" s="25">
        <v>2065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'8.13'!B8+E8</f>
        <v>218673</v>
      </c>
      <c r="C8" s="30"/>
      <c r="D8" s="25"/>
      <c r="E8" s="25">
        <v>896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'8.13'!B9+E9</f>
        <v>103436</v>
      </c>
      <c r="C9" s="30">
        <v>6000</v>
      </c>
      <c r="D9" s="31"/>
      <c r="E9" s="31">
        <v>1864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'8.13'!B10+E10</f>
        <v>58490</v>
      </c>
      <c r="C10" s="31">
        <v>11290</v>
      </c>
      <c r="D10" s="31"/>
      <c r="E10" s="31">
        <v>620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463423</v>
      </c>
      <c r="C6" s="22">
        <f t="shared" si="0"/>
        <v>37884</v>
      </c>
      <c r="D6" s="22">
        <f t="shared" si="0"/>
        <v>0</v>
      </c>
      <c r="E6" s="22">
        <f t="shared" si="0"/>
        <v>3680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'8.15'!B7+E7</f>
        <v>81500</v>
      </c>
      <c r="C7" s="25">
        <v>20314</v>
      </c>
      <c r="D7" s="24"/>
      <c r="E7" s="25">
        <v>2356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'8.15'!B8+E8</f>
        <v>218673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'8.15'!B9+E9</f>
        <v>104480</v>
      </c>
      <c r="C9" s="30">
        <v>6000</v>
      </c>
      <c r="D9" s="31"/>
      <c r="E9" s="31">
        <v>1044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'8.15'!B10+E10</f>
        <v>58770</v>
      </c>
      <c r="C10" s="31">
        <v>11570</v>
      </c>
      <c r="D10" s="31"/>
      <c r="E10" s="31">
        <v>280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1" sqref="E21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126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474166</v>
      </c>
      <c r="C6" s="22">
        <f t="shared" si="0"/>
        <v>38314</v>
      </c>
      <c r="D6" s="22">
        <f t="shared" si="0"/>
        <v>0</v>
      </c>
      <c r="E6" s="22">
        <f t="shared" si="0"/>
        <v>10743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'8.16'!B7+E7</f>
        <v>86291</v>
      </c>
      <c r="C7" s="25">
        <v>20314</v>
      </c>
      <c r="D7" s="24"/>
      <c r="E7" s="25">
        <v>4791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'8.16'!B8+E8</f>
        <v>220773</v>
      </c>
      <c r="C8" s="30"/>
      <c r="D8" s="25"/>
      <c r="E8" s="25">
        <v>2100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'8.16'!B9+E9</f>
        <v>107822</v>
      </c>
      <c r="C9" s="30">
        <v>6000</v>
      </c>
      <c r="D9" s="31"/>
      <c r="E9" s="31">
        <v>3342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'8.16'!B10+E10</f>
        <v>59280</v>
      </c>
      <c r="C10" s="31">
        <v>12000</v>
      </c>
      <c r="D10" s="31"/>
      <c r="E10" s="31">
        <v>510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H2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128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478541</v>
      </c>
      <c r="C6" s="22">
        <f t="shared" si="0"/>
        <v>38314</v>
      </c>
      <c r="D6" s="22">
        <f t="shared" si="0"/>
        <v>0</v>
      </c>
      <c r="E6" s="22">
        <f t="shared" si="0"/>
        <v>4375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'8.19'!B7+E7</f>
        <v>88411</v>
      </c>
      <c r="C7" s="25">
        <v>20314</v>
      </c>
      <c r="D7" s="24"/>
      <c r="E7" s="25">
        <v>2120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'8.19'!B8+E8</f>
        <v>221623</v>
      </c>
      <c r="C8" s="30"/>
      <c r="D8" s="25"/>
      <c r="E8" s="25">
        <v>850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'8.19'!B9+E9</f>
        <v>109047</v>
      </c>
      <c r="C9" s="30">
        <v>6000</v>
      </c>
      <c r="D9" s="31"/>
      <c r="E9" s="31">
        <v>1225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'8.19'!B10+E10</f>
        <v>59460</v>
      </c>
      <c r="C10" s="31">
        <v>12000</v>
      </c>
      <c r="D10" s="31"/>
      <c r="E10" s="31">
        <v>180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129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I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130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482146</v>
      </c>
      <c r="C6" s="22">
        <f t="shared" si="0"/>
        <v>38314</v>
      </c>
      <c r="D6" s="22">
        <f t="shared" si="0"/>
        <v>0</v>
      </c>
      <c r="E6" s="22">
        <f t="shared" si="0"/>
        <v>3605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'8.20'!B7+E7</f>
        <v>90441</v>
      </c>
      <c r="C7" s="25">
        <v>20314</v>
      </c>
      <c r="D7" s="24"/>
      <c r="E7" s="25">
        <v>2030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'8.20'!B8+E8</f>
        <v>222186</v>
      </c>
      <c r="C8" s="30"/>
      <c r="D8" s="25"/>
      <c r="E8" s="25">
        <v>563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'8.20'!B9+E9</f>
        <v>109909</v>
      </c>
      <c r="C9" s="30">
        <v>6000</v>
      </c>
      <c r="D9" s="31"/>
      <c r="E9" s="31">
        <v>862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'8.20'!B10+E10</f>
        <v>59610</v>
      </c>
      <c r="C10" s="31">
        <v>12000</v>
      </c>
      <c r="D10" s="31"/>
      <c r="E10" s="31">
        <v>150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6" sqref="B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6275</v>
      </c>
      <c r="C6" s="23">
        <f t="shared" si="0"/>
        <v>0</v>
      </c>
      <c r="D6" s="23">
        <f t="shared" si="0"/>
        <v>0</v>
      </c>
      <c r="E6" s="23">
        <f t="shared" si="0"/>
        <v>319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60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69">
        <f>B8+B9+B10+B11+B12</f>
        <v>3452</v>
      </c>
      <c r="C7" s="69"/>
      <c r="D7" s="69"/>
      <c r="E7" s="69">
        <f>E8+E9+E10+E11+E12</f>
        <v>45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69"/>
      <c r="C8" s="69"/>
      <c r="D8" s="69"/>
      <c r="E8" s="69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69"/>
      <c r="C9" s="69"/>
      <c r="D9" s="69"/>
      <c r="E9" s="69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69">
        <v>537</v>
      </c>
      <c r="C10" s="69"/>
      <c r="D10" s="69"/>
      <c r="E10" s="69">
        <v>25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69">
        <v>2915</v>
      </c>
      <c r="C11" s="69"/>
      <c r="D11" s="69"/>
      <c r="E11" s="69">
        <v>20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69"/>
      <c r="C12" s="69"/>
      <c r="D12" s="69"/>
      <c r="E12" s="69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69">
        <v>1390</v>
      </c>
      <c r="C13" s="69"/>
      <c r="D13" s="69"/>
      <c r="E13" s="69"/>
      <c r="F13" s="79"/>
      <c r="G13" s="28"/>
      <c r="H13" s="28"/>
      <c r="I13" s="43"/>
      <c r="J13" s="23">
        <v>60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69">
        <v>883</v>
      </c>
      <c r="C14" s="69"/>
      <c r="D14" s="69"/>
      <c r="E14" s="69">
        <v>194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69">
        <v>550</v>
      </c>
      <c r="C15" s="69"/>
      <c r="D15" s="69"/>
      <c r="E15" s="69">
        <v>80</v>
      </c>
      <c r="F15" s="87"/>
      <c r="G15" s="41"/>
      <c r="H15" s="41"/>
      <c r="I15" s="42"/>
      <c r="J15" s="40"/>
      <c r="K15" s="41"/>
      <c r="L15" s="42"/>
      <c r="O15" s="51" t="s">
        <v>32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25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132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488923</v>
      </c>
      <c r="C6" s="22">
        <f t="shared" si="0"/>
        <v>38314</v>
      </c>
      <c r="D6" s="22">
        <f t="shared" si="0"/>
        <v>0</v>
      </c>
      <c r="E6" s="22">
        <f t="shared" si="0"/>
        <v>6777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'8.21'!B7+E7</f>
        <v>95168</v>
      </c>
      <c r="C7" s="25">
        <v>20314</v>
      </c>
      <c r="D7" s="24"/>
      <c r="E7" s="25">
        <v>4727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'8.21'!B8+E8</f>
        <v>223076</v>
      </c>
      <c r="C8" s="30"/>
      <c r="D8" s="25"/>
      <c r="E8" s="25">
        <v>890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'8.21'!B9+E9</f>
        <v>110939</v>
      </c>
      <c r="C9" s="30">
        <v>6000</v>
      </c>
      <c r="D9" s="31"/>
      <c r="E9" s="31">
        <v>1030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'8.21'!B10+E10</f>
        <v>59740</v>
      </c>
      <c r="C10" s="31">
        <v>12000</v>
      </c>
      <c r="D10" s="31"/>
      <c r="E10" s="31">
        <v>130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B8" sqref="B8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133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495332</v>
      </c>
      <c r="C6" s="22">
        <f t="shared" si="0"/>
        <v>38314</v>
      </c>
      <c r="D6" s="22">
        <f t="shared" si="0"/>
        <v>0</v>
      </c>
      <c r="E6" s="22">
        <f t="shared" si="0"/>
        <v>6409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'8.22'!B7+E7</f>
        <v>99788</v>
      </c>
      <c r="C7" s="25">
        <v>20314</v>
      </c>
      <c r="D7" s="24"/>
      <c r="E7" s="25">
        <v>4620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'8.22'!B8+E8</f>
        <v>223899</v>
      </c>
      <c r="C8" s="30"/>
      <c r="D8" s="25"/>
      <c r="E8" s="25">
        <v>823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'8.22'!B9+E9</f>
        <v>111905</v>
      </c>
      <c r="C9" s="30">
        <v>6000</v>
      </c>
      <c r="D9" s="31"/>
      <c r="E9" s="31">
        <v>966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'8.22'!B10+E10</f>
        <v>59740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31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134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512150</v>
      </c>
      <c r="C6" s="22">
        <f t="shared" si="0"/>
        <v>38314</v>
      </c>
      <c r="D6" s="22">
        <f t="shared" si="0"/>
        <v>0</v>
      </c>
      <c r="E6" s="22">
        <f t="shared" si="0"/>
        <v>16818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'8.23'!B7+E7</f>
        <v>114093</v>
      </c>
      <c r="C7" s="25">
        <v>20314</v>
      </c>
      <c r="D7" s="24"/>
      <c r="E7" s="25">
        <v>14305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'8.23'!B8+E8</f>
        <v>224255</v>
      </c>
      <c r="C8" s="30"/>
      <c r="D8" s="25"/>
      <c r="E8" s="25">
        <v>356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'8.23'!B9+E9</f>
        <v>113952</v>
      </c>
      <c r="C9" s="30">
        <v>6000</v>
      </c>
      <c r="D9" s="31"/>
      <c r="E9" s="31">
        <v>2047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'8.23'!B10+E10</f>
        <v>59850</v>
      </c>
      <c r="C10" s="31">
        <v>12000</v>
      </c>
      <c r="D10" s="31"/>
      <c r="E10" s="31">
        <v>110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18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135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518814</v>
      </c>
      <c r="C6" s="22">
        <f t="shared" si="0"/>
        <v>38314</v>
      </c>
      <c r="D6" s="22">
        <f t="shared" si="0"/>
        <v>0</v>
      </c>
      <c r="E6" s="22">
        <f t="shared" si="0"/>
        <v>6664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'8.26'!B7+E7</f>
        <v>119561</v>
      </c>
      <c r="C7" s="25">
        <v>20314</v>
      </c>
      <c r="D7" s="24"/>
      <c r="E7" s="25">
        <v>5468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'8.26'!B8+E8</f>
        <v>224689</v>
      </c>
      <c r="C8" s="30"/>
      <c r="D8" s="25"/>
      <c r="E8" s="25">
        <v>434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'8.26'!B9+E9</f>
        <v>114624</v>
      </c>
      <c r="C9" s="30">
        <v>6000</v>
      </c>
      <c r="D9" s="31"/>
      <c r="E9" s="31">
        <v>672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'8.26'!B10+E10</f>
        <v>59940</v>
      </c>
      <c r="C10" s="31">
        <v>12000</v>
      </c>
      <c r="D10" s="31"/>
      <c r="E10" s="31">
        <v>90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0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523404</v>
      </c>
      <c r="C6" s="22">
        <f t="shared" si="0"/>
        <v>38314</v>
      </c>
      <c r="D6" s="22">
        <f t="shared" si="0"/>
        <v>0</v>
      </c>
      <c r="E6" s="22">
        <f t="shared" si="0"/>
        <v>4590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'8.27'!B7+E7</f>
        <v>123791</v>
      </c>
      <c r="C7" s="25">
        <v>20314</v>
      </c>
      <c r="D7" s="24"/>
      <c r="E7" s="25">
        <v>4230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'8.27'!B8+E8</f>
        <v>224689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'8.27'!B9+E9</f>
        <v>114984</v>
      </c>
      <c r="C9" s="30">
        <v>6000</v>
      </c>
      <c r="D9" s="31"/>
      <c r="E9" s="31">
        <v>360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'8.27'!B10+E10</f>
        <v>59940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E19" sqref="$A1:$XFD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ht="16.5" spans="1:12">
      <c r="A1" s="1" t="s">
        <v>1</v>
      </c>
      <c r="B1" s="1"/>
      <c r="C1" s="1"/>
      <c r="D1" s="2" t="s">
        <v>138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2">
        <f t="shared" ref="B6:L6" si="0">B7+B8+B9+B10</f>
        <v>527929</v>
      </c>
      <c r="C6" s="22">
        <f t="shared" si="0"/>
        <v>38314</v>
      </c>
      <c r="D6" s="22">
        <f t="shared" si="0"/>
        <v>0</v>
      </c>
      <c r="E6" s="22">
        <f t="shared" si="0"/>
        <v>4525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24">
        <f>'8.28'!B7+E7</f>
        <v>128316</v>
      </c>
      <c r="C7" s="25">
        <v>20314</v>
      </c>
      <c r="D7" s="24"/>
      <c r="E7" s="25">
        <v>4525</v>
      </c>
      <c r="F7" s="26"/>
      <c r="G7" s="27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29" t="s">
        <v>18</v>
      </c>
      <c r="B8" s="24">
        <f>'8.28'!B8+E8</f>
        <v>224689</v>
      </c>
      <c r="C8" s="30"/>
      <c r="D8" s="25"/>
      <c r="E8" s="25">
        <v>0</v>
      </c>
      <c r="F8" s="26"/>
      <c r="G8" s="27"/>
      <c r="H8" s="28"/>
      <c r="I8" s="43"/>
      <c r="J8" s="23">
        <v>65</v>
      </c>
      <c r="K8" s="41"/>
      <c r="L8" s="23"/>
      <c r="O8" s="55"/>
      <c r="P8" s="56"/>
      <c r="Q8" s="56"/>
      <c r="R8" s="56"/>
      <c r="S8" s="56"/>
      <c r="T8" s="60"/>
    </row>
    <row r="9" ht="16.5" spans="1:20">
      <c r="A9" s="29" t="s">
        <v>19</v>
      </c>
      <c r="B9" s="24">
        <f>'8.28'!B9+E9</f>
        <v>114984</v>
      </c>
      <c r="C9" s="30">
        <v>6000</v>
      </c>
      <c r="D9" s="31"/>
      <c r="E9" s="31">
        <v>0</v>
      </c>
      <c r="F9" s="26"/>
      <c r="G9" s="27"/>
      <c r="H9" s="28"/>
      <c r="I9" s="43"/>
      <c r="J9" s="40"/>
      <c r="K9" s="41"/>
      <c r="L9" s="42"/>
      <c r="O9" s="51" t="s">
        <v>49</v>
      </c>
      <c r="P9" s="51"/>
      <c r="Q9" s="52"/>
      <c r="R9" s="52"/>
      <c r="S9" s="52">
        <v>260</v>
      </c>
      <c r="T9" s="58">
        <v>300</v>
      </c>
    </row>
    <row r="10" spans="1:12">
      <c r="A10" s="29" t="s">
        <v>22</v>
      </c>
      <c r="B10" s="24">
        <f>'8.28'!B10+E10</f>
        <v>59940</v>
      </c>
      <c r="C10" s="31">
        <v>12000</v>
      </c>
      <c r="D10" s="31"/>
      <c r="E10" s="31">
        <v>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ht="22.5" spans="1:13">
      <c r="A14" s="46" t="s">
        <v>57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</sheetData>
  <mergeCells count="23">
    <mergeCell ref="D1:H1"/>
    <mergeCell ref="K1:L1"/>
    <mergeCell ref="B2:E2"/>
    <mergeCell ref="F2:I2"/>
    <mergeCell ref="J2:L2"/>
    <mergeCell ref="O9:P9"/>
    <mergeCell ref="A11:L11"/>
    <mergeCell ref="A12:L12"/>
    <mergeCell ref="A14:M14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8"/>
    <mergeCell ref="Q7:R8"/>
    <mergeCell ref="S7:T8"/>
  </mergeCell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O1" sqref="O$1:T$1048576"/>
    </sheetView>
  </sheetViews>
  <sheetFormatPr defaultColWidth="8.8" defaultRowHeight="15.75"/>
  <cols>
    <col min="1" max="1" width="17.8" customWidth="1"/>
    <col min="2" max="3" width="10.3"/>
    <col min="5" max="5" width="10.3"/>
  </cols>
  <sheetData>
    <row r="1" spans="1:12">
      <c r="A1" s="1" t="s">
        <v>1</v>
      </c>
      <c r="B1" s="1"/>
      <c r="C1" s="1"/>
      <c r="D1" s="2" t="s">
        <v>139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spans="1:12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</row>
    <row r="5" spans="1:12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</row>
    <row r="6" spans="1:12">
      <c r="A6" s="21" t="s">
        <v>13</v>
      </c>
      <c r="B6" s="22">
        <f t="shared" ref="B6:L6" si="0">B7+B8+B9+B10</f>
        <v>534993</v>
      </c>
      <c r="C6" s="22">
        <f t="shared" si="0"/>
        <v>38314</v>
      </c>
      <c r="D6" s="22">
        <f t="shared" si="0"/>
        <v>0</v>
      </c>
      <c r="E6" s="22">
        <f t="shared" si="0"/>
        <v>7064</v>
      </c>
      <c r="F6" s="22">
        <f t="shared" si="0"/>
        <v>0</v>
      </c>
      <c r="G6" s="22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</row>
    <row r="7" spans="1:12">
      <c r="A7" s="21" t="s">
        <v>14</v>
      </c>
      <c r="B7" s="24">
        <f>'8.29'!B7+E7</f>
        <v>134146</v>
      </c>
      <c r="C7" s="25">
        <v>20314</v>
      </c>
      <c r="D7" s="24"/>
      <c r="E7" s="25">
        <v>5830</v>
      </c>
      <c r="F7" s="26"/>
      <c r="G7" s="27"/>
      <c r="H7" s="28"/>
      <c r="I7" s="28"/>
      <c r="J7" s="40"/>
      <c r="K7" s="41"/>
      <c r="L7" s="42"/>
    </row>
    <row r="8" spans="1:12">
      <c r="A8" s="29" t="s">
        <v>18</v>
      </c>
      <c r="B8" s="24">
        <f>'8.29'!B8+E8</f>
        <v>224990</v>
      </c>
      <c r="C8" s="30"/>
      <c r="D8" s="25"/>
      <c r="E8" s="25">
        <v>301</v>
      </c>
      <c r="F8" s="26"/>
      <c r="G8" s="27"/>
      <c r="H8" s="28"/>
      <c r="I8" s="43"/>
      <c r="J8" s="23">
        <v>65</v>
      </c>
      <c r="K8" s="41"/>
      <c r="L8" s="23"/>
    </row>
    <row r="9" spans="1:12">
      <c r="A9" s="29" t="s">
        <v>19</v>
      </c>
      <c r="B9" s="24">
        <f>'8.29'!B9+E9</f>
        <v>115837</v>
      </c>
      <c r="C9" s="30">
        <v>6000</v>
      </c>
      <c r="D9" s="31"/>
      <c r="E9" s="31">
        <v>853</v>
      </c>
      <c r="F9" s="26"/>
      <c r="G9" s="27"/>
      <c r="H9" s="28"/>
      <c r="I9" s="43"/>
      <c r="J9" s="40"/>
      <c r="K9" s="41"/>
      <c r="L9" s="42"/>
    </row>
    <row r="10" spans="1:12">
      <c r="A10" s="29" t="s">
        <v>22</v>
      </c>
      <c r="B10" s="24">
        <f>'8.29'!B10+E10</f>
        <v>60020</v>
      </c>
      <c r="C10" s="31">
        <v>12000</v>
      </c>
      <c r="D10" s="31"/>
      <c r="E10" s="31">
        <v>80</v>
      </c>
      <c r="F10" s="32"/>
      <c r="G10" s="33"/>
      <c r="H10" s="34"/>
      <c r="I10" s="44"/>
      <c r="J10" s="45"/>
      <c r="K10" s="34"/>
      <c r="L10" s="44"/>
    </row>
    <row r="11" spans="1:12">
      <c r="A11" s="35" t="s">
        <v>59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>
      <c r="A12" s="35" t="s">
        <v>140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</sheetData>
  <mergeCells count="17">
    <mergeCell ref="D1:H1"/>
    <mergeCell ref="K1:L1"/>
    <mergeCell ref="B2:E2"/>
    <mergeCell ref="F2:I2"/>
    <mergeCell ref="J2:L2"/>
    <mergeCell ref="A11:L11"/>
    <mergeCell ref="A12:L12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0" sqref="B10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37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7600.5</v>
      </c>
      <c r="C6" s="23">
        <f t="shared" si="0"/>
        <v>0</v>
      </c>
      <c r="D6" s="23">
        <f t="shared" si="0"/>
        <v>0</v>
      </c>
      <c r="E6" s="23">
        <f t="shared" si="0"/>
        <v>1325.5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5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4080.5</v>
      </c>
      <c r="C7" s="69"/>
      <c r="D7" s="69"/>
      <c r="E7" s="30">
        <f>E8+E9+E10+E11+E12</f>
        <v>628.5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590</v>
      </c>
      <c r="C10" s="69"/>
      <c r="D10" s="69"/>
      <c r="E10" s="30">
        <v>53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3490.5</v>
      </c>
      <c r="C11" s="69"/>
      <c r="D11" s="69"/>
      <c r="E11" s="30">
        <v>575.5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1959</v>
      </c>
      <c r="C13" s="69"/>
      <c r="D13" s="69"/>
      <c r="E13" s="30">
        <v>569</v>
      </c>
      <c r="F13" s="79"/>
      <c r="G13" s="28"/>
      <c r="H13" s="28"/>
      <c r="I13" s="43"/>
      <c r="J13" s="23">
        <v>65</v>
      </c>
      <c r="K13" s="41"/>
      <c r="L13" s="23">
        <v>5</v>
      </c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941</v>
      </c>
      <c r="C14" s="69"/>
      <c r="D14" s="69"/>
      <c r="E14" s="30">
        <v>58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620</v>
      </c>
      <c r="C15" s="80"/>
      <c r="D15" s="80"/>
      <c r="E15" s="31">
        <v>70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B11" sqref="B11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38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8768.5</v>
      </c>
      <c r="C6" s="23">
        <f t="shared" si="0"/>
        <v>0</v>
      </c>
      <c r="D6" s="23">
        <f t="shared" si="0"/>
        <v>0</v>
      </c>
      <c r="E6" s="23">
        <f t="shared" si="0"/>
        <v>1168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4311.5</v>
      </c>
      <c r="C7" s="69"/>
      <c r="D7" s="69"/>
      <c r="E7" s="30">
        <f>E8+E9+E10+E11+E12</f>
        <v>231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spans="1:20">
      <c r="A8" s="81" t="s">
        <v>27</v>
      </c>
      <c r="B8" s="30"/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spans="1:20">
      <c r="A9" s="81" t="s">
        <v>28</v>
      </c>
      <c r="B9" s="30"/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spans="1:20">
      <c r="A10" s="81" t="s">
        <v>29</v>
      </c>
      <c r="B10" s="30">
        <v>640</v>
      </c>
      <c r="C10" s="69"/>
      <c r="D10" s="69"/>
      <c r="E10" s="30">
        <v>50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spans="1:20">
      <c r="A11" s="81" t="s">
        <v>30</v>
      </c>
      <c r="B11" s="30">
        <v>3671.5</v>
      </c>
      <c r="C11" s="69"/>
      <c r="D11" s="69"/>
      <c r="E11" s="30">
        <v>181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spans="1:20">
      <c r="A12" s="81" t="s">
        <v>31</v>
      </c>
      <c r="B12" s="30"/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v>2633</v>
      </c>
      <c r="C13" s="69"/>
      <c r="D13" s="69"/>
      <c r="E13" s="30">
        <v>674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v>1124</v>
      </c>
      <c r="C14" s="69"/>
      <c r="D14" s="69"/>
      <c r="E14" s="30">
        <v>183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1">
        <v>700</v>
      </c>
      <c r="C15" s="80"/>
      <c r="D15" s="80"/>
      <c r="E15" s="31">
        <v>80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12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</sheetData>
  <mergeCells count="21">
    <mergeCell ref="D1:H1"/>
    <mergeCell ref="K1:L1"/>
    <mergeCell ref="B2:E2"/>
    <mergeCell ref="F2:I2"/>
    <mergeCell ref="J2:L2"/>
    <mergeCell ref="O15:P15"/>
    <mergeCell ref="A16:L16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6" sqref="A16"/>
    </sheetView>
  </sheetViews>
  <sheetFormatPr defaultColWidth="8.8" defaultRowHeight="15.75"/>
  <sheetData>
    <row r="1" ht="16.5" spans="1:12">
      <c r="A1" s="1" t="s">
        <v>1</v>
      </c>
      <c r="B1" s="1"/>
      <c r="C1" s="1"/>
      <c r="D1" s="2" t="s">
        <v>39</v>
      </c>
      <c r="E1" s="2"/>
      <c r="F1" s="2"/>
      <c r="G1" s="2"/>
      <c r="H1" s="2"/>
      <c r="I1" s="36"/>
      <c r="J1" s="36"/>
      <c r="K1" s="37" t="s">
        <v>3</v>
      </c>
      <c r="L1" s="37"/>
    </row>
    <row r="2" spans="1:12">
      <c r="A2" s="3"/>
      <c r="B2" s="4" t="s">
        <v>4</v>
      </c>
      <c r="C2" s="4"/>
      <c r="D2" s="4"/>
      <c r="E2" s="4"/>
      <c r="F2" s="5" t="s">
        <v>5</v>
      </c>
      <c r="G2" s="6"/>
      <c r="H2" s="6"/>
      <c r="I2" s="38"/>
      <c r="J2" s="39" t="s">
        <v>6</v>
      </c>
      <c r="K2" s="38"/>
      <c r="L2" s="38"/>
    </row>
    <row r="3" spans="1:12">
      <c r="A3" s="7" t="s">
        <v>7</v>
      </c>
      <c r="B3" s="8" t="s">
        <v>8</v>
      </c>
      <c r="C3" s="9"/>
      <c r="D3" s="9"/>
      <c r="E3" s="10" t="s">
        <v>9</v>
      </c>
      <c r="F3" s="8" t="s">
        <v>8</v>
      </c>
      <c r="G3" s="11"/>
      <c r="H3" s="12"/>
      <c r="I3" s="17" t="s">
        <v>9</v>
      </c>
      <c r="J3" s="8" t="s">
        <v>8</v>
      </c>
      <c r="K3" s="11"/>
      <c r="L3" s="17" t="s">
        <v>9</v>
      </c>
    </row>
    <row r="4" ht="16.5" spans="1:20">
      <c r="A4" s="3"/>
      <c r="B4" s="13"/>
      <c r="C4" s="14" t="s">
        <v>10</v>
      </c>
      <c r="D4" s="15"/>
      <c r="E4" s="16"/>
      <c r="F4" s="5"/>
      <c r="G4" s="17" t="s">
        <v>10</v>
      </c>
      <c r="H4" s="18"/>
      <c r="I4" s="20"/>
      <c r="J4" s="5"/>
      <c r="K4" s="17" t="s">
        <v>10</v>
      </c>
      <c r="L4" s="20"/>
      <c r="O4" s="48"/>
      <c r="P4" s="48"/>
      <c r="Q4" s="48"/>
      <c r="R4" s="48"/>
      <c r="S4" s="48"/>
      <c r="T4" s="48"/>
    </row>
    <row r="5" spans="1:20">
      <c r="A5" s="3"/>
      <c r="B5" s="13"/>
      <c r="C5" s="19"/>
      <c r="D5" s="19" t="s">
        <v>11</v>
      </c>
      <c r="E5" s="16"/>
      <c r="F5" s="5"/>
      <c r="G5" s="20"/>
      <c r="H5" s="19" t="s">
        <v>11</v>
      </c>
      <c r="I5" s="20"/>
      <c r="J5" s="5"/>
      <c r="K5" s="20"/>
      <c r="L5" s="20"/>
      <c r="O5" s="49" t="s">
        <v>12</v>
      </c>
      <c r="P5" s="50"/>
      <c r="Q5" s="50"/>
      <c r="R5" s="50"/>
      <c r="S5" s="50"/>
      <c r="T5" s="57"/>
    </row>
    <row r="6" ht="16.5" spans="1:20">
      <c r="A6" s="21" t="s">
        <v>13</v>
      </c>
      <c r="B6" s="23">
        <f t="shared" ref="B6:L6" si="0">B7+B13+B14+B15</f>
        <v>9990.25</v>
      </c>
      <c r="C6" s="23">
        <f t="shared" si="0"/>
        <v>0</v>
      </c>
      <c r="D6" s="23">
        <f t="shared" si="0"/>
        <v>0</v>
      </c>
      <c r="E6" s="23">
        <f t="shared" si="0"/>
        <v>1221.75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65</v>
      </c>
      <c r="K6" s="23">
        <f t="shared" si="0"/>
        <v>0</v>
      </c>
      <c r="L6" s="23">
        <f t="shared" si="0"/>
        <v>0</v>
      </c>
      <c r="O6" s="51"/>
      <c r="P6" s="52"/>
      <c r="Q6" s="52"/>
      <c r="R6" s="52"/>
      <c r="S6" s="52"/>
      <c r="T6" s="58"/>
    </row>
    <row r="7" spans="1:20">
      <c r="A7" s="21" t="s">
        <v>14</v>
      </c>
      <c r="B7" s="30">
        <f>B8+B9+B10+B11+B12</f>
        <v>4762.25</v>
      </c>
      <c r="C7" s="30">
        <f>C8+C9+C10+C11+C12</f>
        <v>0</v>
      </c>
      <c r="D7" s="30">
        <f>D8+D9+D10+D11+D12</f>
        <v>0</v>
      </c>
      <c r="E7" s="30">
        <f>E8+E9+E10+E11+E12</f>
        <v>450.75</v>
      </c>
      <c r="F7" s="79"/>
      <c r="G7" s="28"/>
      <c r="H7" s="28"/>
      <c r="I7" s="28"/>
      <c r="J7" s="40"/>
      <c r="K7" s="41"/>
      <c r="L7" s="42"/>
      <c r="O7" s="53" t="s">
        <v>15</v>
      </c>
      <c r="P7" s="54"/>
      <c r="Q7" s="54" t="s">
        <v>16</v>
      </c>
      <c r="R7" s="54"/>
      <c r="S7" s="54" t="s">
        <v>17</v>
      </c>
      <c r="T7" s="59"/>
    </row>
    <row r="8" hidden="1" spans="1:20">
      <c r="A8" s="81" t="s">
        <v>27</v>
      </c>
      <c r="B8" s="30">
        <f>'6.2'!B8+E8+D8+D8+C8</f>
        <v>0</v>
      </c>
      <c r="C8" s="69"/>
      <c r="D8" s="69"/>
      <c r="E8" s="30"/>
      <c r="F8" s="79"/>
      <c r="G8" s="28"/>
      <c r="H8" s="28"/>
      <c r="I8" s="43"/>
      <c r="J8" s="40"/>
      <c r="K8" s="41"/>
      <c r="L8" s="42"/>
      <c r="O8" s="53"/>
      <c r="P8" s="54"/>
      <c r="Q8" s="54"/>
      <c r="R8" s="54"/>
      <c r="S8" s="54"/>
      <c r="T8" s="59"/>
    </row>
    <row r="9" hidden="1" spans="1:20">
      <c r="A9" s="81" t="s">
        <v>28</v>
      </c>
      <c r="B9" s="30">
        <f>'6.2'!B9+E9+D9+D9+C9</f>
        <v>0</v>
      </c>
      <c r="C9" s="69"/>
      <c r="D9" s="69"/>
      <c r="E9" s="30"/>
      <c r="F9" s="79"/>
      <c r="G9" s="28"/>
      <c r="H9" s="28"/>
      <c r="I9" s="43"/>
      <c r="J9" s="40"/>
      <c r="K9" s="41"/>
      <c r="L9" s="42"/>
      <c r="O9" s="53"/>
      <c r="P9" s="54"/>
      <c r="Q9" s="54"/>
      <c r="R9" s="54"/>
      <c r="S9" s="54"/>
      <c r="T9" s="59"/>
    </row>
    <row r="10" hidden="1" spans="1:20">
      <c r="A10" s="81" t="s">
        <v>29</v>
      </c>
      <c r="B10" s="30">
        <f>'6.2'!B10+E10+D10+D10+C10</f>
        <v>691</v>
      </c>
      <c r="C10" s="69"/>
      <c r="D10" s="69"/>
      <c r="E10" s="30">
        <v>51</v>
      </c>
      <c r="F10" s="79"/>
      <c r="G10" s="28"/>
      <c r="H10" s="28"/>
      <c r="I10" s="43"/>
      <c r="J10" s="40"/>
      <c r="K10" s="41"/>
      <c r="L10" s="42"/>
      <c r="O10" s="53"/>
      <c r="P10" s="54"/>
      <c r="Q10" s="54"/>
      <c r="R10" s="54"/>
      <c r="S10" s="54"/>
      <c r="T10" s="59"/>
    </row>
    <row r="11" hidden="1" spans="1:20">
      <c r="A11" s="81" t="s">
        <v>30</v>
      </c>
      <c r="B11" s="30">
        <f>'6.2'!B11+E11+D11+D11+C11</f>
        <v>4071.25</v>
      </c>
      <c r="C11" s="69"/>
      <c r="D11" s="69"/>
      <c r="E11" s="30">
        <v>399.75</v>
      </c>
      <c r="F11" s="79"/>
      <c r="G11" s="28"/>
      <c r="H11" s="28"/>
      <c r="I11" s="43"/>
      <c r="J11" s="40"/>
      <c r="K11" s="41"/>
      <c r="L11" s="42"/>
      <c r="O11" s="53"/>
      <c r="P11" s="54"/>
      <c r="Q11" s="54"/>
      <c r="R11" s="54"/>
      <c r="S11" s="54"/>
      <c r="T11" s="59"/>
    </row>
    <row r="12" hidden="1" spans="1:20">
      <c r="A12" s="81" t="s">
        <v>31</v>
      </c>
      <c r="B12" s="30">
        <f>'6.2'!B12+E12+D12+D12+C12</f>
        <v>0</v>
      </c>
      <c r="C12" s="69"/>
      <c r="D12" s="69"/>
      <c r="E12" s="30"/>
      <c r="F12" s="79"/>
      <c r="G12" s="28"/>
      <c r="H12" s="28"/>
      <c r="I12" s="43"/>
      <c r="J12" s="40"/>
      <c r="K12" s="41"/>
      <c r="L12" s="42"/>
      <c r="O12" s="53"/>
      <c r="P12" s="54"/>
      <c r="Q12" s="54"/>
      <c r="R12" s="54"/>
      <c r="S12" s="54"/>
      <c r="T12" s="59"/>
    </row>
    <row r="13" spans="1:20">
      <c r="A13" s="21" t="s">
        <v>18</v>
      </c>
      <c r="B13" s="30">
        <f>'6.2'!B13+E13+D13+D13+C13</f>
        <v>2996</v>
      </c>
      <c r="C13" s="69"/>
      <c r="D13" s="69"/>
      <c r="E13" s="30">
        <v>363</v>
      </c>
      <c r="F13" s="79"/>
      <c r="G13" s="28"/>
      <c r="H13" s="28"/>
      <c r="I13" s="43"/>
      <c r="J13" s="23">
        <v>65</v>
      </c>
      <c r="K13" s="41"/>
      <c r="L13" s="23"/>
      <c r="O13" s="55"/>
      <c r="P13" s="56"/>
      <c r="Q13" s="56"/>
      <c r="R13" s="56"/>
      <c r="S13" s="56"/>
      <c r="T13" s="60"/>
    </row>
    <row r="14" spans="1:20">
      <c r="A14" s="21" t="s">
        <v>19</v>
      </c>
      <c r="B14" s="30">
        <f>'6.2'!B14+E14+D14+D14+C14</f>
        <v>1432</v>
      </c>
      <c r="C14" s="69"/>
      <c r="D14" s="69"/>
      <c r="E14" s="30">
        <v>308</v>
      </c>
      <c r="F14" s="79"/>
      <c r="G14" s="28"/>
      <c r="H14" s="28"/>
      <c r="I14" s="43"/>
      <c r="J14" s="40"/>
      <c r="K14" s="41"/>
      <c r="L14" s="42"/>
      <c r="O14" s="55" t="s">
        <v>20</v>
      </c>
      <c r="P14" s="56" t="s">
        <v>21</v>
      </c>
      <c r="Q14" s="56" t="s">
        <v>20</v>
      </c>
      <c r="R14" s="56" t="s">
        <v>21</v>
      </c>
      <c r="S14" s="56" t="s">
        <v>20</v>
      </c>
      <c r="T14" s="60" t="s">
        <v>21</v>
      </c>
    </row>
    <row r="15" ht="16.5" spans="1:20">
      <c r="A15" s="21" t="s">
        <v>22</v>
      </c>
      <c r="B15" s="30">
        <f>'6.2'!B15+E15+D15+D15+C15</f>
        <v>800</v>
      </c>
      <c r="C15" s="80"/>
      <c r="D15" s="80"/>
      <c r="E15" s="31">
        <v>100</v>
      </c>
      <c r="F15" s="70"/>
      <c r="G15" s="34"/>
      <c r="H15" s="34"/>
      <c r="I15" s="44"/>
      <c r="J15" s="45"/>
      <c r="K15" s="34"/>
      <c r="L15" s="44"/>
      <c r="O15" s="51" t="s">
        <v>25</v>
      </c>
      <c r="P15" s="51"/>
      <c r="Q15" s="52"/>
      <c r="R15" s="52"/>
      <c r="S15" s="52">
        <v>260</v>
      </c>
      <c r="T15" s="58">
        <v>300</v>
      </c>
    </row>
    <row r="16" spans="1:20">
      <c r="A16" s="21" t="s">
        <v>40</v>
      </c>
      <c r="B16" s="90"/>
      <c r="C16" s="91"/>
      <c r="D16" s="91"/>
      <c r="E16" s="92"/>
      <c r="F16" s="86"/>
      <c r="G16" s="86"/>
      <c r="H16" s="86"/>
      <c r="I16" s="86"/>
      <c r="J16" s="86"/>
      <c r="K16" s="86"/>
      <c r="L16" s="86"/>
      <c r="O16" s="37"/>
      <c r="P16" s="37"/>
      <c r="Q16" s="37"/>
      <c r="R16" s="37"/>
      <c r="S16" s="37"/>
      <c r="T16" s="37"/>
    </row>
    <row r="17" spans="1:12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</sheetData>
  <mergeCells count="21">
    <mergeCell ref="D1:H1"/>
    <mergeCell ref="K1:L1"/>
    <mergeCell ref="B2:E2"/>
    <mergeCell ref="F2:I2"/>
    <mergeCell ref="J2:L2"/>
    <mergeCell ref="O15:P15"/>
    <mergeCell ref="A17:L17"/>
    <mergeCell ref="A3:A5"/>
    <mergeCell ref="B3:B5"/>
    <mergeCell ref="C4:C5"/>
    <mergeCell ref="E3:E5"/>
    <mergeCell ref="F3:F5"/>
    <mergeCell ref="G4:G5"/>
    <mergeCell ref="I3:I5"/>
    <mergeCell ref="J3:J5"/>
    <mergeCell ref="K4:K5"/>
    <mergeCell ref="L3:L5"/>
    <mergeCell ref="O5:T6"/>
    <mergeCell ref="O7:P13"/>
    <mergeCell ref="Q7:R13"/>
    <mergeCell ref="S7:T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ahlsj</Company>
  <Application>Kingsoft Office</Application>
  <HeadingPairs>
    <vt:vector size="2" baseType="variant">
      <vt:variant>
        <vt:lpstr>工作表</vt:lpstr>
      </vt:variant>
      <vt:variant>
        <vt:i4>66</vt:i4>
      </vt:variant>
    </vt:vector>
  </HeadingPairs>
  <TitlesOfParts>
    <vt:vector size="66" baseType="lpstr">
      <vt:lpstr>2024.5.26</vt:lpstr>
      <vt:lpstr>5.27</vt:lpstr>
      <vt:lpstr>5.28</vt:lpstr>
      <vt:lpstr>5.29</vt:lpstr>
      <vt:lpstr>5.30</vt:lpstr>
      <vt:lpstr>5.31</vt:lpstr>
      <vt:lpstr>6.1</vt:lpstr>
      <vt:lpstr>6.2</vt:lpstr>
      <vt:lpstr>6.3</vt:lpstr>
      <vt:lpstr>6.4</vt:lpstr>
      <vt:lpstr>6.5</vt:lpstr>
      <vt:lpstr>6.7</vt:lpstr>
      <vt:lpstr>6.11</vt:lpstr>
      <vt:lpstr>6.12</vt:lpstr>
      <vt:lpstr>6.13</vt:lpstr>
      <vt:lpstr>6.14</vt:lpstr>
      <vt:lpstr>6.18</vt:lpstr>
      <vt:lpstr>6.19</vt:lpstr>
      <vt:lpstr>6.20</vt:lpstr>
      <vt:lpstr>6.21</vt:lpstr>
      <vt:lpstr>6.24</vt:lpstr>
      <vt:lpstr>6.25</vt:lpstr>
      <vt:lpstr>6.26</vt:lpstr>
      <vt:lpstr>6.27</vt:lpstr>
      <vt:lpstr>6.28</vt:lpstr>
      <vt:lpstr>7.1</vt:lpstr>
      <vt:lpstr>7.2</vt:lpstr>
      <vt:lpstr>7.3</vt:lpstr>
      <vt:lpstr>7.4</vt:lpstr>
      <vt:lpstr>7.5</vt:lpstr>
      <vt:lpstr>7.8</vt:lpstr>
      <vt:lpstr>7.10</vt:lpstr>
      <vt:lpstr>7.11</vt:lpstr>
      <vt:lpstr>7.12</vt:lpstr>
      <vt:lpstr>7.15</vt:lpstr>
      <vt:lpstr>7.16</vt:lpstr>
      <vt:lpstr>7.18</vt:lpstr>
      <vt:lpstr>7.19</vt:lpstr>
      <vt:lpstr>7.22</vt:lpstr>
      <vt:lpstr>7.23</vt:lpstr>
      <vt:lpstr>7.24</vt:lpstr>
      <vt:lpstr>7.25</vt:lpstr>
      <vt:lpstr>7.26</vt:lpstr>
      <vt:lpstr>7.29</vt:lpstr>
      <vt:lpstr>7.30</vt:lpstr>
      <vt:lpstr>7.31</vt:lpstr>
      <vt:lpstr>8.1</vt:lpstr>
      <vt:lpstr>8.5</vt:lpstr>
      <vt:lpstr>8.6</vt:lpstr>
      <vt:lpstr>8.7</vt:lpstr>
      <vt:lpstr>8.8</vt:lpstr>
      <vt:lpstr>8.9</vt:lpstr>
      <vt:lpstr>8.12</vt:lpstr>
      <vt:lpstr>8.13</vt:lpstr>
      <vt:lpstr>8.15</vt:lpstr>
      <vt:lpstr>8.16</vt:lpstr>
      <vt:lpstr>8.19</vt:lpstr>
      <vt:lpstr>8.20</vt:lpstr>
      <vt:lpstr>8.21</vt:lpstr>
      <vt:lpstr>8.22</vt:lpstr>
      <vt:lpstr>8.23</vt:lpstr>
      <vt:lpstr>8.26</vt:lpstr>
      <vt:lpstr>8.27</vt:lpstr>
      <vt:lpstr>8.28</vt:lpstr>
      <vt:lpstr>8.29</vt:lpstr>
      <vt:lpstr>8.30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寒月</cp:lastModifiedBy>
  <dcterms:created xsi:type="dcterms:W3CDTF">2005-07-16T12:01:00Z</dcterms:created>
  <dcterms:modified xsi:type="dcterms:W3CDTF">2024-10-10T09:35:42Z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17D1932D4A7D439CA52E4F716868C3D4_13</vt:lpwstr>
  </property>
</Properties>
</file>